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35" firstSheet="2"/>
  </bookViews>
  <sheets>
    <sheet name="订单信息" sheetId="1" r:id="rId1"/>
    <sheet name="商品信息（必填勿删）" sheetId="2" r:id="rId2"/>
    <sheet name="报关单  " sheetId="3" r:id="rId3"/>
    <sheet name="P L  " sheetId="4" r:id="rId4"/>
    <sheet name="发票 " sheetId="5" r:id="rId5"/>
    <sheet name="合同" sheetId="6" r:id="rId6"/>
  </sheets>
  <externalReferences>
    <externalReference r:id="rId7"/>
    <externalReference r:id="rId8"/>
  </externalReferences>
  <definedNames>
    <definedName name="_xlnm._FilterDatabase" localSheetId="1" hidden="1">'商品信息（必填勿删）'!$A$3:$R$27</definedName>
    <definedName name="_xlnm._FilterDatabase" localSheetId="2" hidden="1">'报关单  '!$A$18:$S$169</definedName>
    <definedName name="_xlnm._FilterDatabase" localSheetId="3" hidden="1">'P L  '!$B$5:$K$55</definedName>
    <definedName name="_xlnm._FilterDatabase" localSheetId="4" hidden="1">'发票 '!$A$4:$I$55</definedName>
    <definedName name="AJSource">"'\\Server1\公司制度\深宝\B倒模部\[新2006.xls]荟宝订单'!"</definedName>
    <definedName name="SJSource">"'\\Server1\公司制度\深宝\B倒模部\[新2006.xls]SJ订单'!"</definedName>
    <definedName name="page\x2dtotal" localSheetId="1">SC !$A$38</definedName>
    <definedName name="page\x2dtotal\x2dmaster0" localSheetId="1">SC !$A$38</definedName>
    <definedName name="page\x2dtotal" localSheetId="2">SC !$A$38</definedName>
    <definedName name="page\x2dtotal\x2dmaster0" localSheetId="2">SC !$A$38</definedName>
    <definedName name="_xlnm.Print_Area" localSheetId="2">'报关单  '!$A$1:$S$169</definedName>
    <definedName name="page\x2dtotal" localSheetId="3">SC !$A$38</definedName>
    <definedName name="page\x2dtotal\x2dmaster0" localSheetId="3">SC !$A$38</definedName>
    <definedName name="_xlnm.Print_Area" localSheetId="3">'P L  '!$A$1:$J$63</definedName>
    <definedName name="page\x2dtotal" localSheetId="4">SC !$A$38</definedName>
    <definedName name="page\x2dtotal\x2dmaster0" localSheetId="4">SC !$A$38</definedName>
    <definedName name="page\x2dtotal" localSheetId="5">SC !$A$38</definedName>
    <definedName name="page\x2dtotal\x2dmaster0" localSheetId="5">SC !$A$38</definedName>
    <definedName name="_xlnm.Print_Area" localSheetId="5">合同!$A$1:$E$75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R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1. 一单2个SKU，包裹数写1，0        
2. 按实际包裹数填写</t>
        </r>
      </text>
    </comment>
  </commentList>
</comments>
</file>

<file path=xl/sharedStrings.xml><?xml version="1.0" encoding="utf-8"?>
<sst xmlns="http://schemas.openxmlformats.org/spreadsheetml/2006/main" count="773" uniqueCount="290">
  <si>
    <t>序号</t>
  </si>
  <si>
    <t>平台订单号</t>
  </si>
  <si>
    <t>物流渠道代码</t>
  </si>
  <si>
    <t>物流单号</t>
  </si>
  <si>
    <t>收件人姓名</t>
  </si>
  <si>
    <r>
      <rPr>
        <b/>
        <sz val="8"/>
        <color theme="1"/>
        <rFont val="宋体"/>
        <charset val="134"/>
      </rPr>
      <t>收货地址</t>
    </r>
    <r>
      <rPr>
        <b/>
        <sz val="8"/>
        <color theme="1"/>
        <rFont val="Arial"/>
        <charset val="134"/>
      </rPr>
      <t xml:space="preserve"> 1</t>
    </r>
  </si>
  <si>
    <r>
      <rPr>
        <b/>
        <sz val="8"/>
        <color theme="1"/>
        <rFont val="宋体"/>
        <charset val="134"/>
      </rPr>
      <t>收货地址</t>
    </r>
    <r>
      <rPr>
        <b/>
        <sz val="8"/>
        <color theme="1"/>
        <rFont val="Arial"/>
        <charset val="134"/>
      </rPr>
      <t xml:space="preserve"> 2</t>
    </r>
  </si>
  <si>
    <t>城市</t>
  </si>
  <si>
    <t>州</t>
  </si>
  <si>
    <t>邮政编码</t>
  </si>
  <si>
    <t>国家二字代码</t>
  </si>
  <si>
    <t>电话号码</t>
  </si>
  <si>
    <t>电子邮箱</t>
  </si>
  <si>
    <t>订单备注</t>
  </si>
  <si>
    <r>
      <rPr>
        <b/>
        <sz val="8"/>
        <color theme="1"/>
        <rFont val="Arial"/>
        <charset val="134"/>
      </rPr>
      <t>IOSS</t>
    </r>
    <r>
      <rPr>
        <b/>
        <sz val="8"/>
        <color theme="1"/>
        <rFont val="宋体"/>
        <charset val="134"/>
      </rPr>
      <t>税号</t>
    </r>
  </si>
  <si>
    <r>
      <rPr>
        <b/>
        <sz val="8"/>
        <color theme="1"/>
        <rFont val="宋体"/>
        <charset val="134"/>
      </rPr>
      <t>产品</t>
    </r>
    <r>
      <rPr>
        <b/>
        <sz val="8"/>
        <color theme="1"/>
        <rFont val="Arial"/>
        <charset val="134"/>
      </rPr>
      <t>SKU</t>
    </r>
  </si>
  <si>
    <t>数量</t>
  </si>
  <si>
    <t>包裹数</t>
  </si>
  <si>
    <r>
      <rPr>
        <b/>
        <sz val="8"/>
        <color theme="1"/>
        <rFont val="宋体"/>
        <charset val="134"/>
      </rPr>
      <t>毛重</t>
    </r>
    <r>
      <rPr>
        <b/>
        <sz val="8"/>
        <color theme="1"/>
        <rFont val="Arial"/>
        <charset val="134"/>
      </rPr>
      <t>(KG)</t>
    </r>
  </si>
  <si>
    <r>
      <rPr>
        <b/>
        <sz val="8"/>
        <color theme="1"/>
        <rFont val="宋体"/>
        <charset val="134"/>
      </rPr>
      <t>净重</t>
    </r>
    <r>
      <rPr>
        <b/>
        <sz val="8"/>
        <color theme="1"/>
        <rFont val="Arial"/>
        <charset val="134"/>
      </rPr>
      <t>(KG)</t>
    </r>
  </si>
  <si>
    <r>
      <rPr>
        <b/>
        <sz val="8"/>
        <color theme="1"/>
        <rFont val="宋体"/>
        <charset val="134"/>
      </rPr>
      <t>单价（目的国</t>
    </r>
    <r>
      <rPr>
        <b/>
        <sz val="8"/>
        <color theme="1"/>
        <rFont val="Arial"/>
        <charset val="134"/>
      </rPr>
      <t>)</t>
    </r>
  </si>
  <si>
    <r>
      <rPr>
        <b/>
        <sz val="8"/>
        <color theme="1"/>
        <rFont val="宋体"/>
        <charset val="134"/>
      </rPr>
      <t>总价（目的国</t>
    </r>
    <r>
      <rPr>
        <b/>
        <sz val="8"/>
        <color theme="1"/>
        <rFont val="Arial"/>
        <charset val="134"/>
      </rPr>
      <t>)</t>
    </r>
  </si>
  <si>
    <t>中文品名</t>
  </si>
  <si>
    <t>英文品名</t>
  </si>
  <si>
    <t>海关编码</t>
  </si>
  <si>
    <t>申报要素</t>
  </si>
  <si>
    <t>申报单价</t>
  </si>
  <si>
    <t>申报总价</t>
  </si>
  <si>
    <t>单个净重</t>
  </si>
  <si>
    <t>成交单位</t>
  </si>
  <si>
    <t>法定数量</t>
  </si>
  <si>
    <t>法定第一单位</t>
  </si>
  <si>
    <t>法定第二数量</t>
  </si>
  <si>
    <t>法定第二单位</t>
  </si>
  <si>
    <t>货源地</t>
  </si>
  <si>
    <t>原产国</t>
  </si>
  <si>
    <t>目的国</t>
  </si>
  <si>
    <t>征免方式</t>
  </si>
  <si>
    <t>币制</t>
  </si>
  <si>
    <t>运费</t>
  </si>
  <si>
    <t>TEST20260507-1</t>
  </si>
  <si>
    <t>Anthony Sanchez</t>
  </si>
  <si>
    <t>4649 Weston Road,Bartow,Florida,United States,33830</t>
  </si>
  <si>
    <t>Bartow</t>
  </si>
  <si>
    <t>Florida</t>
  </si>
  <si>
    <t>33830</t>
  </si>
  <si>
    <t>US</t>
  </si>
  <si>
    <t>863-804-1251</t>
  </si>
  <si>
    <t>KS-WL-5Row</t>
  </si>
  <si>
    <t>中国</t>
  </si>
  <si>
    <t>TEST20260507-2</t>
  </si>
  <si>
    <t>Brian Padrino</t>
  </si>
  <si>
    <t>6011 W 24 Ave Apt 103,Hialeah,Florida,United States,33016</t>
  </si>
  <si>
    <t>Hialeah</t>
  </si>
  <si>
    <t>33016</t>
  </si>
  <si>
    <t>7866352563</t>
  </si>
  <si>
    <t>KS-RO-16pc</t>
  </si>
  <si>
    <t>LED夹板灯</t>
  </si>
  <si>
    <t>LED Rock light</t>
  </si>
  <si>
    <t>0|0|汽车辅助照明配件|装饰汽车用|适用所有汽车|无中文外文名称|无型号|无编号</t>
  </si>
  <si>
    <t>套</t>
  </si>
  <si>
    <t>个</t>
  </si>
  <si>
    <t>千克</t>
  </si>
  <si>
    <t>深圳特区</t>
  </si>
  <si>
    <t>照章征税</t>
  </si>
  <si>
    <t>TEST20260507-3</t>
  </si>
  <si>
    <t>Tyson Smith</t>
  </si>
  <si>
    <t>18 cedar heights,Whitecourt,Alberta,Canada,T7S 0A4</t>
  </si>
  <si>
    <t>Whitecourt</t>
  </si>
  <si>
    <t>Alberta</t>
  </si>
  <si>
    <t>T7S 0A4</t>
  </si>
  <si>
    <t>CA</t>
  </si>
  <si>
    <t>7802866654</t>
  </si>
  <si>
    <t>KS-RO-20pc</t>
  </si>
  <si>
    <t>TEST20260507-4</t>
  </si>
  <si>
    <t>Jorge lugo</t>
  </si>
  <si>
    <t>7923 N Nassau Cir,Dallas,Texas,United States,75217</t>
  </si>
  <si>
    <t>Dallas</t>
  </si>
  <si>
    <t>Texas</t>
  </si>
  <si>
    <t>75217</t>
  </si>
  <si>
    <t>4695168728</t>
  </si>
  <si>
    <t>TEST20260507-5</t>
  </si>
  <si>
    <t>KS-WL-5Row-2</t>
  </si>
  <si>
    <t>LED轮子灯</t>
  </si>
  <si>
    <t>LED Wheel light</t>
  </si>
  <si>
    <t>填写说明：
     1.产品SKU需在15位以内
     2.商品信息表为必填项，报关用，可一次性将所有SKU资料填写完整，之后只需补充订单信息
     3.法定数量按单件填写，法定第二单位如有，必须填写
     4.目的国，征免方式可固定填写（美国，照章征税）
     5.同一个SKU，如两次出货货源地不同，SKU码需不同，以免因货源地影响退税；货源地需要填写正确，不然无法上传订单
     6.商品信息表勿删</t>
  </si>
  <si>
    <t>产品SKU（15位以内）</t>
  </si>
  <si>
    <t>中文名称</t>
  </si>
  <si>
    <t>英文名称</t>
  </si>
  <si>
    <t>净重(KG)</t>
  </si>
  <si>
    <t>KS-WL-2Row</t>
  </si>
  <si>
    <t>118</t>
  </si>
  <si>
    <t>美元</t>
  </si>
  <si>
    <t>1</t>
  </si>
  <si>
    <t>美国</t>
  </si>
  <si>
    <t>KS-WL-2Row-2</t>
  </si>
  <si>
    <t>167</t>
  </si>
  <si>
    <t>178</t>
  </si>
  <si>
    <t>KS-WL-7Row</t>
  </si>
  <si>
    <t>197</t>
  </si>
  <si>
    <t>KS-WL-7Row-2</t>
  </si>
  <si>
    <t>KS-WL-10Row</t>
  </si>
  <si>
    <t>310</t>
  </si>
  <si>
    <t>KS-WL-10Row-2</t>
  </si>
  <si>
    <t>KS-WL-1</t>
  </si>
  <si>
    <t>KS-RO-1</t>
  </si>
  <si>
    <t>KS-RO-4pc</t>
  </si>
  <si>
    <t>KS-RO-6pc</t>
  </si>
  <si>
    <t>led Rock light</t>
  </si>
  <si>
    <t>KS-RO-8pc</t>
  </si>
  <si>
    <t>KS-RO-10pc</t>
  </si>
  <si>
    <t>KS-RO-12pc</t>
  </si>
  <si>
    <t>KS-RO-14pc</t>
  </si>
  <si>
    <t>KS-RO-22pc</t>
  </si>
  <si>
    <t>KS-RO-24pc</t>
  </si>
  <si>
    <t>KS-006C-50</t>
  </si>
  <si>
    <t>LED控制器</t>
  </si>
  <si>
    <t>LED Cotroller</t>
  </si>
  <si>
    <t>0|0|汽车辅助照明配件,装饰汽车用,适用所有汽车|无线和
蓝牙控制灯的亮度和颜色变化以及名类闪烁模式变化|12V DC|无型号</t>
  </si>
  <si>
    <t>KS-ES-150</t>
  </si>
  <si>
    <t>LED延长线</t>
  </si>
  <si>
    <t>LED Extension Wire</t>
  </si>
  <si>
    <t>0|0|汽车辅助照明配件|有接头，不是同轴电缆|无中文外文名称|无型号|无编号|12V DC</t>
  </si>
  <si>
    <t>0.15</t>
  </si>
  <si>
    <t>米</t>
  </si>
  <si>
    <t>KS-FL-RGBW</t>
  </si>
  <si>
    <t>LED星空灯</t>
  </si>
  <si>
    <t>LED Fiber light</t>
  </si>
  <si>
    <t>KS-STR-W</t>
  </si>
  <si>
    <t>LED灯条</t>
  </si>
  <si>
    <t>LED Strip light</t>
  </si>
  <si>
    <t>条</t>
  </si>
  <si>
    <r>
      <rPr>
        <b/>
        <sz val="20"/>
        <rFont val="宋体"/>
        <charset val="134"/>
      </rPr>
      <t>中华人民共和国海关出口货物报关单</t>
    </r>
  </si>
  <si>
    <r>
      <rPr>
        <sz val="10"/>
        <rFont val="宋体"/>
        <charset val="134"/>
      </rPr>
      <t>预录入编号：</t>
    </r>
  </si>
  <si>
    <r>
      <rPr>
        <sz val="10"/>
        <rFont val="Tahoma"/>
        <charset val="134"/>
      </rPr>
      <t>10</t>
    </r>
    <r>
      <rPr>
        <sz val="10"/>
        <rFont val="宋体"/>
        <charset val="134"/>
      </rPr>
      <t>位海关代码：</t>
    </r>
  </si>
  <si>
    <t>4403960HPL</t>
  </si>
  <si>
    <r>
      <rPr>
        <sz val="10"/>
        <rFont val="宋体"/>
        <charset val="134"/>
      </rPr>
      <t>海关编号</t>
    </r>
    <r>
      <rPr>
        <sz val="10"/>
        <rFont val="Tahoma"/>
        <charset val="134"/>
      </rPr>
      <t>:</t>
    </r>
  </si>
  <si>
    <r>
      <rPr>
        <sz val="10"/>
        <rFont val="宋体"/>
        <charset val="134"/>
      </rPr>
      <t>境内发货人</t>
    </r>
  </si>
  <si>
    <t>XXXXXXXXXX</t>
  </si>
  <si>
    <r>
      <rPr>
        <sz val="10"/>
        <color rgb="FFFF0000"/>
        <rFont val="宋体"/>
        <charset val="134"/>
      </rPr>
      <t>出境关别</t>
    </r>
  </si>
  <si>
    <t>(    )</t>
  </si>
  <si>
    <r>
      <rPr>
        <sz val="10"/>
        <rFont val="宋体"/>
        <charset val="134"/>
      </rPr>
      <t>出口日期</t>
    </r>
  </si>
  <si>
    <r>
      <rPr>
        <sz val="10"/>
        <rFont val="宋体"/>
        <charset val="134"/>
      </rPr>
      <t>申报日期</t>
    </r>
  </si>
  <si>
    <r>
      <rPr>
        <sz val="10"/>
        <rFont val="宋体"/>
        <charset val="134"/>
      </rPr>
      <t>备案号</t>
    </r>
  </si>
  <si>
    <t>XXXXXXXXX</t>
  </si>
  <si>
    <r>
      <rPr>
        <sz val="10"/>
        <color rgb="FFFF0000"/>
        <rFont val="宋体"/>
        <charset val="134"/>
      </rPr>
      <t>境外收货人</t>
    </r>
  </si>
  <si>
    <r>
      <rPr>
        <sz val="10"/>
        <rFont val="宋体"/>
        <charset val="134"/>
      </rPr>
      <t>运输方式</t>
    </r>
  </si>
  <si>
    <r>
      <rPr>
        <sz val="10"/>
        <rFont val="宋体"/>
        <charset val="134"/>
      </rPr>
      <t>运输工具名称及航次号</t>
    </r>
  </si>
  <si>
    <r>
      <rPr>
        <sz val="10"/>
        <rFont val="宋体"/>
        <charset val="134"/>
      </rPr>
      <t>提运单号</t>
    </r>
  </si>
  <si>
    <r>
      <rPr>
        <sz val="10"/>
        <rFont val="宋体"/>
        <charset val="134"/>
      </rPr>
      <t>生产销售单位</t>
    </r>
  </si>
  <si>
    <r>
      <rPr>
        <sz val="10"/>
        <rFont val="宋体"/>
        <charset val="134"/>
      </rPr>
      <t>监管方式</t>
    </r>
  </si>
  <si>
    <t>0110</t>
  </si>
  <si>
    <r>
      <rPr>
        <sz val="10"/>
        <rFont val="宋体"/>
        <charset val="134"/>
      </rPr>
      <t>征免性质</t>
    </r>
  </si>
  <si>
    <t>101</t>
  </si>
  <si>
    <r>
      <rPr>
        <sz val="10"/>
        <rFont val="宋体"/>
        <charset val="134"/>
      </rPr>
      <t>许可证号</t>
    </r>
  </si>
  <si>
    <r>
      <rPr>
        <b/>
        <sz val="12"/>
        <rFont val="宋体"/>
        <charset val="134"/>
      </rPr>
      <t>一般贸易</t>
    </r>
  </si>
  <si>
    <r>
      <rPr>
        <b/>
        <sz val="12"/>
        <rFont val="宋体"/>
        <charset val="134"/>
      </rPr>
      <t>一般征税</t>
    </r>
  </si>
  <si>
    <r>
      <rPr>
        <sz val="10"/>
        <rFont val="宋体"/>
        <charset val="134"/>
      </rPr>
      <t>合同协议号</t>
    </r>
  </si>
  <si>
    <r>
      <rPr>
        <sz val="10"/>
        <rFont val="宋体"/>
        <charset val="134"/>
      </rPr>
      <t>贸易国</t>
    </r>
    <r>
      <rPr>
        <sz val="10"/>
        <rFont val="Tahoma"/>
        <charset val="134"/>
      </rPr>
      <t>(</t>
    </r>
    <r>
      <rPr>
        <sz val="10"/>
        <rFont val="宋体"/>
        <charset val="134"/>
      </rPr>
      <t>地区</t>
    </r>
    <r>
      <rPr>
        <sz val="10"/>
        <rFont val="Tahoma"/>
        <charset val="134"/>
      </rPr>
      <t>)</t>
    </r>
  </si>
  <si>
    <r>
      <rPr>
        <sz val="10"/>
        <rFont val="宋体"/>
        <charset val="134"/>
      </rPr>
      <t>运抵国</t>
    </r>
    <r>
      <rPr>
        <sz val="10"/>
        <rFont val="Tahoma"/>
        <charset val="134"/>
      </rPr>
      <t>(</t>
    </r>
    <r>
      <rPr>
        <sz val="10"/>
        <rFont val="宋体"/>
        <charset val="134"/>
      </rPr>
      <t>地区</t>
    </r>
    <r>
      <rPr>
        <sz val="10"/>
        <rFont val="Tahoma"/>
        <charset val="134"/>
      </rPr>
      <t>)</t>
    </r>
  </si>
  <si>
    <r>
      <rPr>
        <sz val="10"/>
        <rFont val="宋体"/>
        <charset val="134"/>
      </rPr>
      <t>指运港</t>
    </r>
  </si>
  <si>
    <r>
      <rPr>
        <sz val="10"/>
        <color rgb="FFFF0000"/>
        <rFont val="宋体"/>
        <charset val="134"/>
      </rPr>
      <t>离境口岸</t>
    </r>
  </si>
  <si>
    <t>免填为空</t>
  </si>
  <si>
    <t>中国香港</t>
  </si>
  <si>
    <r>
      <rPr>
        <sz val="10"/>
        <rFont val="宋体"/>
        <charset val="134"/>
      </rPr>
      <t>包装种类</t>
    </r>
  </si>
  <si>
    <t>22/06</t>
  </si>
  <si>
    <r>
      <rPr>
        <sz val="10"/>
        <rFont val="宋体"/>
        <charset val="134"/>
      </rPr>
      <t>件数</t>
    </r>
  </si>
  <si>
    <r>
      <rPr>
        <sz val="10"/>
        <rFont val="宋体"/>
        <charset val="134"/>
      </rPr>
      <t>毛重（千克）</t>
    </r>
  </si>
  <si>
    <r>
      <rPr>
        <sz val="10"/>
        <rFont val="宋体"/>
        <charset val="134"/>
      </rPr>
      <t>净重（千克）</t>
    </r>
  </si>
  <si>
    <r>
      <rPr>
        <sz val="10"/>
        <rFont val="宋体"/>
        <charset val="134"/>
      </rPr>
      <t>成交方式</t>
    </r>
  </si>
  <si>
    <t>(  )</t>
  </si>
  <si>
    <t>运费总额</t>
  </si>
  <si>
    <r>
      <rPr>
        <sz val="10"/>
        <rFont val="宋体"/>
        <charset val="134"/>
      </rPr>
      <t>保费</t>
    </r>
  </si>
  <si>
    <r>
      <rPr>
        <sz val="10"/>
        <rFont val="宋体"/>
        <charset val="134"/>
      </rPr>
      <t>杂费</t>
    </r>
  </si>
  <si>
    <t>C&amp;F</t>
  </si>
  <si>
    <r>
      <rPr>
        <sz val="10"/>
        <rFont val="宋体"/>
        <charset val="134"/>
      </rPr>
      <t>随附单证及编号</t>
    </r>
  </si>
  <si>
    <r>
      <rPr>
        <sz val="10"/>
        <rFont val="宋体"/>
        <charset val="134"/>
      </rPr>
      <t>标记唛码及备注：</t>
    </r>
  </si>
  <si>
    <r>
      <rPr>
        <sz val="10"/>
        <rFont val="宋体"/>
        <charset val="134"/>
      </rPr>
      <t>备注：</t>
    </r>
  </si>
  <si>
    <r>
      <rPr>
        <b/>
        <sz val="11"/>
        <rFont val="宋体"/>
        <charset val="134"/>
      </rPr>
      <t>特殊关系确认</t>
    </r>
    <r>
      <rPr>
        <b/>
        <sz val="11"/>
        <rFont val="Tahoma"/>
        <charset val="134"/>
      </rPr>
      <t>:</t>
    </r>
  </si>
  <si>
    <r>
      <rPr>
        <b/>
        <sz val="11"/>
        <rFont val="宋体"/>
        <charset val="134"/>
      </rPr>
      <t>否</t>
    </r>
  </si>
  <si>
    <r>
      <rPr>
        <b/>
        <sz val="11"/>
        <rFont val="宋体"/>
        <charset val="134"/>
      </rPr>
      <t>价格影响确认：</t>
    </r>
  </si>
  <si>
    <r>
      <rPr>
        <b/>
        <sz val="11"/>
        <rFont val="宋体"/>
        <charset val="134"/>
      </rPr>
      <t>支付特许权使用费</t>
    </r>
    <r>
      <rPr>
        <b/>
        <sz val="11"/>
        <rFont val="Tahoma"/>
        <charset val="134"/>
      </rPr>
      <t>:</t>
    </r>
  </si>
  <si>
    <r>
      <rPr>
        <b/>
        <sz val="11"/>
        <rFont val="宋体"/>
        <charset val="134"/>
      </rPr>
      <t>自报自缴</t>
    </r>
    <r>
      <rPr>
        <b/>
        <sz val="11"/>
        <rFont val="Tahoma"/>
        <charset val="134"/>
      </rPr>
      <t>:</t>
    </r>
  </si>
  <si>
    <r>
      <rPr>
        <b/>
        <sz val="10"/>
        <rFont val="宋体"/>
        <charset val="134"/>
      </rPr>
      <t>出口不填</t>
    </r>
  </si>
  <si>
    <r>
      <rPr>
        <sz val="11"/>
        <color theme="8" tint="-0.499984740745262"/>
        <rFont val="宋体"/>
        <charset val="134"/>
      </rPr>
      <t>原产国</t>
    </r>
    <r>
      <rPr>
        <sz val="11"/>
        <color theme="8" tint="-0.499984740745262"/>
        <rFont val="Tahoma"/>
        <charset val="134"/>
      </rPr>
      <t>/</t>
    </r>
    <r>
      <rPr>
        <sz val="11"/>
        <color theme="8" tint="-0.499984740745262"/>
        <rFont val="宋体"/>
        <charset val="134"/>
      </rPr>
      <t>目的国</t>
    </r>
    <r>
      <rPr>
        <sz val="11"/>
        <color theme="8" tint="-0.499984740745262"/>
        <rFont val="Tahoma"/>
        <charset val="134"/>
      </rPr>
      <t>/</t>
    </r>
    <r>
      <rPr>
        <sz val="11"/>
        <color theme="8" tint="-0.499984740745262"/>
        <rFont val="宋体"/>
        <charset val="134"/>
      </rPr>
      <t>货源地未注明的项默认与提供的项相同</t>
    </r>
  </si>
  <si>
    <r>
      <rPr>
        <sz val="10"/>
        <rFont val="宋体"/>
        <charset val="134"/>
      </rPr>
      <t>项号</t>
    </r>
  </si>
  <si>
    <r>
      <rPr>
        <sz val="10"/>
        <color rgb="FFFF0000"/>
        <rFont val="宋体"/>
        <charset val="134"/>
      </rPr>
      <t>商品编号</t>
    </r>
  </si>
  <si>
    <r>
      <rPr>
        <sz val="10"/>
        <rFont val="宋体"/>
        <charset val="134"/>
      </rPr>
      <t>商品名称及规格型号</t>
    </r>
  </si>
  <si>
    <r>
      <rPr>
        <sz val="10"/>
        <rFont val="宋体"/>
        <charset val="134"/>
      </rPr>
      <t>数量及单位</t>
    </r>
  </si>
  <si>
    <r>
      <rPr>
        <sz val="10"/>
        <color rgb="FFFF0000"/>
        <rFont val="宋体"/>
        <charset val="134"/>
      </rPr>
      <t>单价</t>
    </r>
    <r>
      <rPr>
        <sz val="10"/>
        <color rgb="FFFF0000"/>
        <rFont val="Tahoma"/>
        <charset val="134"/>
      </rPr>
      <t>/</t>
    </r>
    <r>
      <rPr>
        <sz val="10"/>
        <color rgb="FFFF0000"/>
        <rFont val="宋体"/>
        <charset val="134"/>
      </rPr>
      <t>总价</t>
    </r>
    <r>
      <rPr>
        <sz val="10"/>
        <color rgb="FFFF0000"/>
        <rFont val="Tahoma"/>
        <charset val="134"/>
      </rPr>
      <t>/</t>
    </r>
    <r>
      <rPr>
        <sz val="10"/>
        <color rgb="FFFF0000"/>
        <rFont val="宋体"/>
        <charset val="134"/>
      </rPr>
      <t>币制</t>
    </r>
  </si>
  <si>
    <r>
      <rPr>
        <sz val="10"/>
        <rFont val="宋体"/>
        <charset val="134"/>
      </rPr>
      <t>原产国（地区）</t>
    </r>
  </si>
  <si>
    <r>
      <rPr>
        <sz val="10"/>
        <rFont val="宋体"/>
        <charset val="134"/>
      </rPr>
      <t>最终目的国（地区）</t>
    </r>
  </si>
  <si>
    <r>
      <rPr>
        <sz val="10"/>
        <color rgb="FFFF0000"/>
        <rFont val="宋体"/>
        <charset val="134"/>
      </rPr>
      <t>境内货源地</t>
    </r>
  </si>
  <si>
    <r>
      <rPr>
        <sz val="10"/>
        <rFont val="宋体"/>
        <charset val="134"/>
      </rPr>
      <t>征免</t>
    </r>
  </si>
  <si>
    <r>
      <rPr>
        <sz val="12"/>
        <rFont val="宋体"/>
        <charset val="134"/>
      </rPr>
      <t>中国</t>
    </r>
  </si>
  <si>
    <r>
      <rPr>
        <sz val="12"/>
        <rFont val="宋体"/>
        <charset val="134"/>
      </rPr>
      <t>照章征税</t>
    </r>
  </si>
  <si>
    <r>
      <rPr>
        <b/>
        <sz val="28"/>
        <rFont val="Tahoma"/>
        <charset val="134"/>
      </rPr>
      <t xml:space="preserve"> </t>
    </r>
    <r>
      <rPr>
        <b/>
        <sz val="28"/>
        <rFont val="宋体"/>
        <charset val="134"/>
      </rPr>
      <t>装</t>
    </r>
    <r>
      <rPr>
        <b/>
        <sz val="28"/>
        <rFont val="Tahoma"/>
        <charset val="134"/>
      </rPr>
      <t xml:space="preserve">  </t>
    </r>
    <r>
      <rPr>
        <b/>
        <sz val="28"/>
        <rFont val="宋体"/>
        <charset val="134"/>
      </rPr>
      <t>货</t>
    </r>
    <r>
      <rPr>
        <b/>
        <sz val="28"/>
        <rFont val="Tahoma"/>
        <charset val="134"/>
      </rPr>
      <t xml:space="preserve"> </t>
    </r>
    <r>
      <rPr>
        <b/>
        <sz val="28"/>
        <rFont val="宋体"/>
        <charset val="134"/>
      </rPr>
      <t>单</t>
    </r>
  </si>
  <si>
    <t>PACKING  LIST</t>
  </si>
  <si>
    <t>收货人地址：</t>
  </si>
  <si>
    <r>
      <rPr>
        <sz val="12"/>
        <rFont val="宋体"/>
        <charset val="134"/>
      </rPr>
      <t>箱号</t>
    </r>
  </si>
  <si>
    <r>
      <rPr>
        <sz val="12"/>
        <rFont val="宋体"/>
        <charset val="134"/>
      </rPr>
      <t>品名</t>
    </r>
  </si>
  <si>
    <r>
      <rPr>
        <sz val="12"/>
        <rFont val="宋体"/>
        <charset val="134"/>
      </rPr>
      <t>规格</t>
    </r>
  </si>
  <si>
    <r>
      <rPr>
        <sz val="12"/>
        <rFont val="宋体"/>
        <charset val="134"/>
      </rPr>
      <t>箱数</t>
    </r>
  </si>
  <si>
    <t>单位</t>
  </si>
  <si>
    <r>
      <rPr>
        <sz val="12"/>
        <rFont val="宋体"/>
        <charset val="134"/>
      </rPr>
      <t xml:space="preserve">总净重
</t>
    </r>
    <r>
      <rPr>
        <sz val="12"/>
        <rFont val="Tahoma"/>
        <charset val="134"/>
      </rPr>
      <t>(</t>
    </r>
    <r>
      <rPr>
        <sz val="12"/>
        <rFont val="宋体"/>
        <charset val="134"/>
      </rPr>
      <t>公斤</t>
    </r>
    <r>
      <rPr>
        <sz val="12"/>
        <rFont val="Tahoma"/>
        <charset val="134"/>
      </rPr>
      <t>)</t>
    </r>
  </si>
  <si>
    <r>
      <rPr>
        <sz val="12"/>
        <rFont val="宋体"/>
        <charset val="134"/>
      </rPr>
      <t xml:space="preserve">总毛重
</t>
    </r>
    <r>
      <rPr>
        <sz val="12"/>
        <rFont val="Tahoma"/>
        <charset val="134"/>
      </rPr>
      <t>(</t>
    </r>
    <r>
      <rPr>
        <sz val="12"/>
        <rFont val="宋体"/>
        <charset val="134"/>
      </rPr>
      <t>公斤</t>
    </r>
    <r>
      <rPr>
        <sz val="12"/>
        <rFont val="Tahoma"/>
        <charset val="134"/>
      </rPr>
      <t>)</t>
    </r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</si>
  <si>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</si>
  <si>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</si>
  <si>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</si>
  <si>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</si>
  <si>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</si>
  <si>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</si>
  <si>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</si>
  <si>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</si>
  <si>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</si>
  <si>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</si>
  <si>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</si>
  <si>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</si>
  <si>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</si>
  <si>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</si>
  <si>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</si>
  <si>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</si>
  <si>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</si>
  <si>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</si>
  <si>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</si>
  <si>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</si>
  <si>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</si>
  <si>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</si>
  <si>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</si>
  <si>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</si>
  <si>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</si>
  <si>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</si>
  <si>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</si>
  <si>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</si>
  <si>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</si>
  <si>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</si>
  <si>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</si>
  <si>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</si>
  <si>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</si>
  <si>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</si>
  <si>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</si>
  <si>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</si>
  <si>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</si>
  <si>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</si>
  <si>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</si>
  <si>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</si>
  <si>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</si>
  <si>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</si>
  <si>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</si>
  <si>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</si>
  <si>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</si>
  <si>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</si>
  <si>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</si>
  <si>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</si>
  <si>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</si>
  <si>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r>
      <rPr>
        <b/>
        <sz val="12"/>
        <rFont val="宋体"/>
        <charset val="134"/>
      </rPr>
      <t>合计：</t>
    </r>
  </si>
  <si>
    <r>
      <rPr>
        <b/>
        <sz val="28"/>
        <rFont val="宋体"/>
        <charset val="134"/>
      </rPr>
      <t>发</t>
    </r>
    <r>
      <rPr>
        <b/>
        <sz val="28"/>
        <rFont val="Tahoma"/>
        <charset val="134"/>
      </rPr>
      <t xml:space="preserve">  </t>
    </r>
    <r>
      <rPr>
        <b/>
        <sz val="28"/>
        <rFont val="宋体"/>
        <charset val="134"/>
      </rPr>
      <t>票</t>
    </r>
  </si>
  <si>
    <t>INVOICE</t>
  </si>
  <si>
    <r>
      <rPr>
        <sz val="12"/>
        <rFont val="宋体"/>
        <charset val="134"/>
      </rPr>
      <t>项号</t>
    </r>
  </si>
  <si>
    <r>
      <rPr>
        <sz val="12"/>
        <rFont val="宋体"/>
        <charset val="134"/>
      </rPr>
      <t>商品编码</t>
    </r>
  </si>
  <si>
    <r>
      <rPr>
        <sz val="12"/>
        <rFont val="宋体"/>
        <charset val="134"/>
      </rPr>
      <t>名称</t>
    </r>
  </si>
  <si>
    <r>
      <rPr>
        <sz val="12"/>
        <rFont val="宋体"/>
        <charset val="134"/>
      </rPr>
      <t xml:space="preserve">单价
</t>
    </r>
    <r>
      <rPr>
        <sz val="12"/>
        <rFont val="Tahoma"/>
        <charset val="134"/>
      </rPr>
      <t>(USD)</t>
    </r>
  </si>
  <si>
    <r>
      <rPr>
        <sz val="12"/>
        <rFont val="宋体"/>
        <charset val="134"/>
      </rPr>
      <t xml:space="preserve">金额
</t>
    </r>
    <r>
      <rPr>
        <sz val="12"/>
        <rFont val="Tahoma"/>
        <charset val="134"/>
      </rPr>
      <t>(USD)</t>
    </r>
  </si>
  <si>
    <t>净重（千克）</t>
  </si>
  <si>
    <r>
      <rPr>
        <b/>
        <sz val="14"/>
        <rFont val="宋体"/>
        <charset val="134"/>
      </rPr>
      <t>合计</t>
    </r>
  </si>
  <si>
    <t>/</t>
  </si>
  <si>
    <t>运费总额USD</t>
  </si>
  <si>
    <r>
      <rPr>
        <sz val="12"/>
        <rFont val="宋体"/>
        <charset val="134"/>
      </rPr>
      <t>发货单位</t>
    </r>
    <r>
      <rPr>
        <sz val="12"/>
        <rFont val="Tahoma"/>
        <charset val="134"/>
      </rPr>
      <t>(</t>
    </r>
    <r>
      <rPr>
        <sz val="12"/>
        <rFont val="宋体"/>
        <charset val="134"/>
      </rPr>
      <t>盖章</t>
    </r>
    <r>
      <rPr>
        <sz val="12"/>
        <rFont val="Tahoma"/>
        <charset val="134"/>
      </rPr>
      <t>)</t>
    </r>
  </si>
  <si>
    <t>成交方式：</t>
  </si>
  <si>
    <r>
      <rPr>
        <sz val="25"/>
        <rFont val="SimHei"/>
        <charset val="134"/>
      </rPr>
      <t>合同</t>
    </r>
  </si>
  <si>
    <r>
      <rPr>
        <sz val="11"/>
        <rFont val="SimHei"/>
        <charset val="134"/>
      </rPr>
      <t>卖</t>
    </r>
    <r>
      <rPr>
        <sz val="11"/>
        <rFont val="Tahoma"/>
        <charset val="134"/>
      </rPr>
      <t xml:space="preserve"> </t>
    </r>
    <r>
      <rPr>
        <sz val="11"/>
        <rFont val="SimHei"/>
        <charset val="134"/>
      </rPr>
      <t>方：</t>
    </r>
  </si>
  <si>
    <t>买方：</t>
  </si>
  <si>
    <r>
      <rPr>
        <sz val="11"/>
        <rFont val="SimHei"/>
        <charset val="134"/>
      </rPr>
      <t>地</t>
    </r>
    <r>
      <rPr>
        <sz val="11"/>
        <rFont val="Tahoma"/>
        <charset val="134"/>
      </rPr>
      <t xml:space="preserve"> </t>
    </r>
    <r>
      <rPr>
        <sz val="11"/>
        <rFont val="SimHei"/>
        <charset val="134"/>
      </rPr>
      <t>址：</t>
    </r>
  </si>
  <si>
    <t>深圳市龙岗区XXXXXXXXXXXXXX</t>
  </si>
  <si>
    <r>
      <rPr>
        <sz val="11"/>
        <rFont val="SimHei"/>
        <charset val="134"/>
      </rPr>
      <t>经双方协商同意下列商品，并订立以下条款，数量及总值均允许有</t>
    </r>
    <r>
      <rPr>
        <sz val="11"/>
        <rFont val="Tahoma"/>
        <charset val="134"/>
      </rPr>
      <t>5%</t>
    </r>
    <r>
      <rPr>
        <sz val="11"/>
        <rFont val="SimHei"/>
        <charset val="134"/>
      </rPr>
      <t>在增减，由双</t>
    </r>
  </si>
  <si>
    <r>
      <rPr>
        <sz val="11"/>
        <rFont val="SimHei"/>
        <charset val="134"/>
      </rPr>
      <t>方决定，共同遵守。</t>
    </r>
  </si>
  <si>
    <r>
      <rPr>
        <sz val="12"/>
        <rFont val="SimHei"/>
        <charset val="134"/>
      </rPr>
      <t>商品编码</t>
    </r>
  </si>
  <si>
    <r>
      <rPr>
        <sz val="12"/>
        <rFont val="SimHei"/>
        <charset val="134"/>
      </rPr>
      <t>商品名称</t>
    </r>
  </si>
  <si>
    <r>
      <rPr>
        <sz val="12"/>
        <rFont val="SimHei"/>
        <charset val="134"/>
      </rPr>
      <t>金额</t>
    </r>
    <r>
      <rPr>
        <sz val="12"/>
        <rFont val="Tahoma"/>
        <charset val="134"/>
      </rPr>
      <t>(USD)</t>
    </r>
  </si>
  <si>
    <r>
      <rPr>
        <sz val="12"/>
        <rFont val="SimHei"/>
        <charset val="134"/>
      </rPr>
      <t>总合计</t>
    </r>
  </si>
  <si>
    <r>
      <rPr>
        <sz val="11"/>
        <rFont val="Tahoma"/>
        <charset val="134"/>
      </rPr>
      <t xml:space="preserve">1. </t>
    </r>
    <r>
      <rPr>
        <sz val="11"/>
        <rFont val="SimHei"/>
        <charset val="134"/>
      </rPr>
      <t>包装要求</t>
    </r>
    <r>
      <rPr>
        <sz val="11"/>
        <rFont val="Tahoma"/>
        <charset val="134"/>
      </rPr>
      <t>:</t>
    </r>
    <r>
      <rPr>
        <sz val="11"/>
        <rFont val="SimHei"/>
        <charset val="134"/>
      </rPr>
      <t>按买方提供的商标及条形码印制包装。</t>
    </r>
    <r>
      <rPr>
        <sz val="11"/>
        <rFont val="Tahoma"/>
        <charset val="134"/>
      </rPr>
      <t xml:space="preserve">Package requirement: the sellers should print the package basing on the files the buyer offers </t>
    </r>
  </si>
  <si>
    <r>
      <rPr>
        <sz val="11"/>
        <rFont val="Tahoma"/>
        <charset val="134"/>
      </rPr>
      <t xml:space="preserve">2. </t>
    </r>
    <r>
      <rPr>
        <sz val="11"/>
        <rFont val="SimHei"/>
        <charset val="134"/>
      </rPr>
      <t>交货地点：产品的交货地点在乙方指定的货仓。</t>
    </r>
    <r>
      <rPr>
        <sz val="11"/>
        <rFont val="Tahoma"/>
        <charset val="134"/>
      </rPr>
      <t>Delivery address:  the delivery address is designated by the buyer</t>
    </r>
  </si>
  <si>
    <r>
      <rPr>
        <sz val="11"/>
        <rFont val="Tahoma"/>
        <charset val="134"/>
      </rPr>
      <t xml:space="preserve">3. </t>
    </r>
    <r>
      <rPr>
        <sz val="11"/>
        <rFont val="SimHei"/>
        <charset val="134"/>
      </rPr>
      <t>交货时间：买方通知</t>
    </r>
    <r>
      <rPr>
        <sz val="11"/>
        <rFont val="Tahoma"/>
        <charset val="134"/>
      </rPr>
      <t xml:space="preserve"> Delivery time: Notified by the buyer</t>
    </r>
  </si>
  <si>
    <r>
      <rPr>
        <sz val="11"/>
        <rFont val="Tahoma"/>
        <charset val="134"/>
      </rPr>
      <t xml:space="preserve">4. </t>
    </r>
    <r>
      <rPr>
        <sz val="11"/>
        <rFont val="SimHei"/>
        <charset val="134"/>
      </rPr>
      <t>成交方式：</t>
    </r>
    <r>
      <rPr>
        <sz val="11"/>
        <rFont val="Tahoma"/>
        <charset val="134"/>
      </rPr>
      <t>C&amp;F Trade term: C&amp;F</t>
    </r>
  </si>
  <si>
    <r>
      <rPr>
        <sz val="11"/>
        <rFont val="Tahoma"/>
        <charset val="134"/>
      </rPr>
      <t xml:space="preserve">5. </t>
    </r>
    <r>
      <rPr>
        <sz val="11"/>
        <rFont val="宋体"/>
        <charset val="134"/>
      </rPr>
      <t>付款时间：出货前付清。</t>
    </r>
    <r>
      <rPr>
        <sz val="11"/>
        <rFont val="Tahoma"/>
        <charset val="134"/>
      </rPr>
      <t>Payment term:  100% before shipment.</t>
    </r>
  </si>
  <si>
    <r>
      <rPr>
        <sz val="11"/>
        <rFont val="Tahoma"/>
        <charset val="134"/>
      </rPr>
      <t xml:space="preserve">6. </t>
    </r>
    <r>
      <rPr>
        <sz val="11"/>
        <rFont val="宋体"/>
        <charset val="134"/>
      </rPr>
      <t>保</t>
    </r>
    <r>
      <rPr>
        <sz val="11"/>
        <rFont val="Tahoma"/>
        <charset val="134"/>
      </rPr>
      <t xml:space="preserve">    </t>
    </r>
    <r>
      <rPr>
        <sz val="11"/>
        <rFont val="宋体"/>
        <charset val="134"/>
      </rPr>
      <t>险：由买方负责投保。</t>
    </r>
    <r>
      <rPr>
        <sz val="11"/>
        <rFont val="Tahoma"/>
        <charset val="134"/>
      </rPr>
      <t xml:space="preserve"> Insurance:  to be covered by the buyers</t>
    </r>
  </si>
  <si>
    <r>
      <rPr>
        <sz val="11"/>
        <rFont val="Tahoma"/>
        <charset val="134"/>
      </rPr>
      <t>7.</t>
    </r>
    <r>
      <rPr>
        <sz val="11"/>
        <rFont val="SimHei"/>
        <charset val="134"/>
      </rPr>
      <t>其它条款：其它未尽事宜，双方协商解决。</t>
    </r>
    <r>
      <rPr>
        <sz val="11"/>
        <rFont val="Tahoma"/>
        <charset val="134"/>
      </rPr>
      <t xml:space="preserve"> Other terms: ther matters not mentioned herein shall be settled by both parties through negotiation</t>
    </r>
  </si>
  <si>
    <r>
      <rPr>
        <sz val="11"/>
        <rFont val="SimHei"/>
        <charset val="134"/>
      </rPr>
      <t>卖</t>
    </r>
    <r>
      <rPr>
        <sz val="11"/>
        <rFont val="Tahoma"/>
        <charset val="134"/>
      </rPr>
      <t xml:space="preserve">  </t>
    </r>
    <r>
      <rPr>
        <sz val="11"/>
        <rFont val="SimHei"/>
        <charset val="134"/>
      </rPr>
      <t>方</t>
    </r>
    <r>
      <rPr>
        <sz val="11"/>
        <rFont val="Tahoma"/>
        <charset val="134"/>
      </rPr>
      <t>:</t>
    </r>
  </si>
  <si>
    <r>
      <rPr>
        <sz val="11"/>
        <color theme="0"/>
        <rFont val="SimHei"/>
        <charset val="134"/>
      </rPr>
      <t>买</t>
    </r>
    <r>
      <rPr>
        <sz val="11"/>
        <color theme="0"/>
        <rFont val="Tahoma"/>
        <charset val="134"/>
      </rPr>
      <t xml:space="preserve"> </t>
    </r>
    <r>
      <rPr>
        <sz val="11"/>
        <color theme="0"/>
        <rFont val="SimHei"/>
        <charset val="134"/>
      </rPr>
      <t>方：</t>
    </r>
  </si>
  <si>
    <t>Seller: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</si>
</sst>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[$USD]\ #,##0.00_);\([$USD]\ #,##0.00\)"/>
    <numFmt numFmtId="180" formatCode="[$-F800]dddd\,\ mmmm\ dd\,\ yyyy"/>
    <numFmt numFmtId="181" formatCode="0.00_ "/>
    <numFmt numFmtId="182" formatCode="yyyy&quot;年&quot;mm&quot;月&quot;dd&quot;日&quot;"/>
    <numFmt numFmtId="183" formatCode="0.0000_ "/>
    <numFmt numFmtId="184" formatCode="0.000_);[Red]\(0.000\)"/>
  </numFmts>
  <fonts count="95">
    <font>
      <sz val="11"/>
      <color rgb="FF000000"/>
      <name val="Calibri"/>
      <charset val="134"/>
    </font>
    <font>
      <sz val="11"/>
      <name val="Tahoma"/>
      <charset val="134"/>
    </font>
    <font>
      <sz val="10"/>
      <name val="Tahoma"/>
      <charset val="134"/>
    </font>
    <font>
      <sz val="25"/>
      <name val="Tahoma"/>
      <charset val="134"/>
    </font>
    <font>
      <sz val="11"/>
      <name val="SimHei"/>
      <charset val="134"/>
    </font>
    <font>
      <sz val="11"/>
      <color theme="0"/>
      <name val="SimHei"/>
      <charset val="134"/>
    </font>
    <font>
      <sz val="12"/>
      <name val="Tahoma"/>
      <charset val="134"/>
    </font>
    <font>
      <b/>
      <sz val="12"/>
      <name val="Tahoma"/>
      <charset val="134"/>
    </font>
    <font>
      <sz val="8"/>
      <name val="Tahoma"/>
      <charset val="134"/>
    </font>
    <font>
      <b/>
      <sz val="28"/>
      <name val="Tahoma"/>
      <charset val="134"/>
    </font>
    <font>
      <sz val="22"/>
      <name val="Tahoma"/>
      <charset val="134"/>
    </font>
    <font>
      <sz val="14"/>
      <name val="宋体"/>
      <charset val="134"/>
    </font>
    <font>
      <sz val="14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7"/>
      <color rgb="FF000000"/>
      <name val="Tahoma"/>
      <charset val="134"/>
    </font>
    <font>
      <sz val="10"/>
      <color rgb="FF000000"/>
      <name val="Tahoma"/>
      <charset val="134"/>
    </font>
    <font>
      <b/>
      <sz val="14"/>
      <name val="Tahoma"/>
      <charset val="134"/>
    </font>
    <font>
      <b/>
      <sz val="10"/>
      <name val="Tahoma"/>
      <charset val="134"/>
    </font>
    <font>
      <sz val="10"/>
      <name val="宋体"/>
      <charset val="134"/>
    </font>
    <font>
      <u/>
      <sz val="18"/>
      <name val="Tahoma"/>
      <charset val="134"/>
    </font>
    <font>
      <sz val="14"/>
      <color theme="0"/>
      <name val="宋体"/>
      <charset val="134"/>
    </font>
    <font>
      <sz val="10"/>
      <color theme="0"/>
      <name val="Tahoma"/>
      <charset val="134"/>
    </font>
    <font>
      <sz val="7"/>
      <name val="宋体"/>
      <charset val="134"/>
    </font>
    <font>
      <sz val="7"/>
      <name val="Tahoma"/>
      <charset val="134"/>
    </font>
    <font>
      <b/>
      <sz val="9"/>
      <name val="Tahoma"/>
      <charset val="134"/>
    </font>
    <font>
      <b/>
      <sz val="20"/>
      <name val="Tahoma"/>
      <charset val="134"/>
    </font>
    <font>
      <sz val="10"/>
      <color rgb="FFFF0000"/>
      <name val="Tahoma"/>
      <charset val="134"/>
    </font>
    <font>
      <b/>
      <sz val="12"/>
      <name val="宋体"/>
      <charset val="134"/>
    </font>
    <font>
      <b/>
      <sz val="13"/>
      <name val="Tahoma"/>
      <charset val="134"/>
    </font>
    <font>
      <b/>
      <sz val="12"/>
      <color rgb="FFFF0000"/>
      <name val="宋体"/>
      <charset val="134"/>
    </font>
    <font>
      <b/>
      <sz val="12"/>
      <color rgb="FFFF0000"/>
      <name val="Tahoma"/>
      <charset val="134"/>
    </font>
    <font>
      <b/>
      <sz val="12"/>
      <color theme="0"/>
      <name val="Tahoma"/>
      <charset val="134"/>
    </font>
    <font>
      <sz val="10"/>
      <color theme="1"/>
      <name val="宋体"/>
      <charset val="134"/>
    </font>
    <font>
      <b/>
      <sz val="11"/>
      <name val="Tahoma"/>
      <charset val="134"/>
    </font>
    <font>
      <sz val="11"/>
      <color theme="8" tint="-0.499984740745262"/>
      <name val="Tahoma"/>
      <charset val="134"/>
    </font>
    <font>
      <sz val="13"/>
      <name val="Tahoma"/>
      <charset val="134"/>
    </font>
    <font>
      <b/>
      <sz val="12"/>
      <color rgb="FF0000FF"/>
      <name val="Tahoma"/>
      <charset val="134"/>
    </font>
    <font>
      <sz val="13"/>
      <color rgb="FFFF0000"/>
      <name val="Tahoma"/>
      <charset val="134"/>
    </font>
    <font>
      <sz val="12"/>
      <color theme="1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8"/>
      <color theme="3" tint="0.399792474135563"/>
      <name val="宋体"/>
      <charset val="134"/>
    </font>
    <font>
      <sz val="8"/>
      <color rgb="FF000000"/>
      <name val="宋体"/>
      <charset val="134"/>
    </font>
    <font>
      <sz val="8"/>
      <color theme="1"/>
      <name val="Calibri"/>
      <charset val="134"/>
    </font>
    <font>
      <b/>
      <sz val="8"/>
      <color theme="1"/>
      <name val="宋体"/>
      <charset val="134"/>
    </font>
    <font>
      <b/>
      <sz val="8"/>
      <color theme="1"/>
      <name val="Arial"/>
      <charset val="134"/>
    </font>
    <font>
      <sz val="9"/>
      <name val="宋体"/>
      <charset val="134"/>
      <scheme val="minor"/>
    </font>
    <font>
      <sz val="10"/>
      <color theme="1"/>
      <name val="Arial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theme="3" tint="0.399853511154515"/>
      <name val="宋体"/>
      <charset val="134"/>
    </font>
    <font>
      <sz val="12"/>
      <color theme="3" tint="0.399853511154515"/>
      <name val="Calibri"/>
      <charset val="134"/>
    </font>
    <font>
      <sz val="11"/>
      <color theme="1"/>
      <name val="宋体"/>
      <charset val="134"/>
      <scheme val="minor"/>
    </font>
    <font>
      <sz val="12"/>
      <color rgb="FF000000"/>
      <name val="SimSun"/>
      <charset val="134"/>
    </font>
    <font>
      <sz val="12"/>
      <color theme="3" tint="0.399914548173467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theme="3" tint="0.399884029663991"/>
      <name val="宋体"/>
      <charset val="134"/>
    </font>
    <font>
      <sz val="12"/>
      <color theme="3" tint="0.39988402966399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Times New Roman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sz val="12"/>
      <name val="SimHei"/>
      <charset val="134"/>
    </font>
    <font>
      <sz val="11"/>
      <color theme="0"/>
      <name val="Tahoma"/>
      <charset val="134"/>
    </font>
    <font>
      <b/>
      <sz val="14"/>
      <name val="宋体"/>
      <charset val="134"/>
    </font>
    <font>
      <sz val="25"/>
      <name val="SimHei"/>
      <charset val="134"/>
    </font>
    <font>
      <b/>
      <sz val="10"/>
      <name val="宋体"/>
      <charset val="134"/>
    </font>
    <font>
      <sz val="11"/>
      <color theme="8" tint="-0.499984740745262"/>
      <name val="宋体"/>
      <charset val="134"/>
    </font>
    <font>
      <b/>
      <sz val="28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55" fillId="0" borderId="0" applyFont="0" applyFill="0" applyBorder="0" applyAlignment="0" applyProtection="0">
      <alignment vertical="center"/>
    </xf>
    <xf numFmtId="44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41" fontId="55" fillId="0" borderId="0" applyFont="0" applyFill="0" applyBorder="0" applyAlignment="0" applyProtection="0">
      <alignment vertical="center"/>
    </xf>
    <xf numFmtId="42" fontId="55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5" fillId="7" borderId="50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51" applyNumberFormat="0" applyFill="0" applyAlignment="0" applyProtection="0">
      <alignment vertical="center"/>
    </xf>
    <xf numFmtId="0" fontId="68" fillId="0" borderId="51" applyNumberFormat="0" applyFill="0" applyAlignment="0" applyProtection="0">
      <alignment vertical="center"/>
    </xf>
    <xf numFmtId="0" fontId="69" fillId="0" borderId="5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8" borderId="53" applyNumberFormat="0" applyAlignment="0" applyProtection="0">
      <alignment vertical="center"/>
    </xf>
    <xf numFmtId="0" fontId="71" fillId="9" borderId="54" applyNumberFormat="0" applyAlignment="0" applyProtection="0">
      <alignment vertical="center"/>
    </xf>
    <xf numFmtId="0" fontId="72" fillId="9" borderId="53" applyNumberFormat="0" applyAlignment="0" applyProtection="0">
      <alignment vertical="center"/>
    </xf>
    <xf numFmtId="0" fontId="73" fillId="10" borderId="55" applyNumberFormat="0" applyAlignment="0" applyProtection="0">
      <alignment vertical="center"/>
    </xf>
    <xf numFmtId="0" fontId="74" fillId="0" borderId="56" applyNumberFormat="0" applyFill="0" applyAlignment="0" applyProtection="0">
      <alignment vertical="center"/>
    </xf>
    <xf numFmtId="0" fontId="75" fillId="0" borderId="57" applyNumberFormat="0" applyFill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80" fillId="27" borderId="0" applyNumberFormat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13" fillId="0" borderId="0"/>
    <xf numFmtId="0" fontId="81" fillId="0" borderId="0"/>
    <xf numFmtId="0" fontId="82" fillId="0" borderId="0"/>
  </cellStyleXfs>
  <cellXfs count="34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/>
    <xf numFmtId="0" fontId="1" fillId="2" borderId="0" xfId="0" applyFont="1" applyFill="1" applyAlignment="1"/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 shrinkToFit="1"/>
    </xf>
    <xf numFmtId="1" fontId="6" fillId="0" borderId="5" xfId="51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wrapText="1"/>
    </xf>
    <xf numFmtId="0" fontId="5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6" applyNumberFormat="1" applyFont="1" applyBorder="1" applyAlignment="1" applyProtection="1">
      <alignment horizontal="center" vertical="center" wrapText="1"/>
    </xf>
    <xf numFmtId="0" fontId="6" fillId="0" borderId="11" xfId="6" applyFont="1" applyBorder="1" applyAlignment="1" applyProtection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177" fontId="6" fillId="0" borderId="13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wrapText="1"/>
    </xf>
    <xf numFmtId="177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6" applyNumberFormat="1" applyFont="1" applyBorder="1" applyAlignment="1" applyProtection="1">
      <alignment horizontal="center" vertical="center" wrapText="1"/>
    </xf>
    <xf numFmtId="0" fontId="6" fillId="0" borderId="16" xfId="6" applyFont="1" applyBorder="1" applyAlignment="1" applyProtection="1">
      <alignment horizontal="center" vertical="center" wrapText="1"/>
    </xf>
    <xf numFmtId="177" fontId="13" fillId="0" borderId="16" xfId="0" applyNumberFormat="1" applyFont="1" applyFill="1" applyBorder="1" applyAlignment="1">
      <alignment horizontal="center" vertical="center" wrapText="1"/>
    </xf>
    <xf numFmtId="177" fontId="6" fillId="0" borderId="16" xfId="0" applyNumberFormat="1" applyFont="1" applyFill="1" applyBorder="1" applyAlignment="1">
      <alignment horizontal="center" vertical="center" wrapText="1"/>
    </xf>
    <xf numFmtId="177" fontId="6" fillId="0" borderId="17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top" wrapText="1"/>
    </xf>
    <xf numFmtId="177" fontId="6" fillId="0" borderId="5" xfId="51" applyNumberFormat="1" applyFont="1" applyBorder="1" applyAlignment="1">
      <alignment horizontal="center" vertical="center" wrapText="1"/>
    </xf>
    <xf numFmtId="176" fontId="6" fillId="4" borderId="5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center" vertical="center" wrapText="1"/>
    </xf>
    <xf numFmtId="177" fontId="19" fillId="0" borderId="8" xfId="0" applyNumberFormat="1" applyFont="1" applyFill="1" applyBorder="1" applyAlignment="1">
      <alignment horizontal="center" vertical="center" wrapText="1"/>
    </xf>
    <xf numFmtId="177" fontId="19" fillId="0" borderId="9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left" vertical="center" wrapText="1"/>
    </xf>
    <xf numFmtId="180" fontId="6" fillId="0" borderId="0" xfId="0" applyNumberFormat="1" applyFont="1" applyFill="1" applyAlignment="1">
      <alignment horizontal="left" vertical="center" wrapText="1"/>
    </xf>
    <xf numFmtId="31" fontId="6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" xfId="6" applyFont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24" fillId="0" borderId="5" xfId="0" applyNumberFormat="1" applyFont="1" applyFill="1" applyBorder="1" applyAlignment="1">
      <alignment vertical="center" wrapText="1"/>
    </xf>
    <xf numFmtId="0" fontId="6" fillId="0" borderId="5" xfId="5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25" fillId="0" borderId="5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50" applyFont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center" vertical="center" wrapText="1"/>
    </xf>
    <xf numFmtId="181" fontId="7" fillId="0" borderId="8" xfId="0" applyNumberFormat="1" applyFont="1" applyFill="1" applyBorder="1" applyAlignment="1">
      <alignment horizontal="center" vertical="center" wrapText="1"/>
    </xf>
    <xf numFmtId="178" fontId="6" fillId="0" borderId="9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0" borderId="2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2" fontId="6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shrinkToFit="1"/>
    </xf>
    <xf numFmtId="0" fontId="2" fillId="0" borderId="0" xfId="0" applyFont="1" applyFill="1" applyAlignment="1">
      <alignment horizontal="left" vertical="center" shrinkToFit="1"/>
    </xf>
    <xf numFmtId="0" fontId="28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22" xfId="0" applyFont="1" applyFill="1" applyBorder="1" applyAlignment="1">
      <alignment horizontal="left" vertical="center" shrinkToFit="1"/>
    </xf>
    <xf numFmtId="0" fontId="2" fillId="6" borderId="22" xfId="0" applyFont="1" applyFill="1" applyBorder="1" applyAlignment="1">
      <alignment horizontal="left" vertical="center" shrinkToFit="1"/>
    </xf>
    <xf numFmtId="0" fontId="2" fillId="6" borderId="23" xfId="0" applyFont="1" applyFill="1" applyBorder="1" applyAlignment="1">
      <alignment horizontal="left" vertical="center" shrinkToFit="1"/>
    </xf>
    <xf numFmtId="0" fontId="28" fillId="0" borderId="24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 shrinkToFit="1"/>
    </xf>
    <xf numFmtId="0" fontId="2" fillId="0" borderId="24" xfId="0" applyFont="1" applyFill="1" applyBorder="1" applyAlignment="1">
      <alignment horizontal="left" vertical="center" shrinkToFit="1"/>
    </xf>
    <xf numFmtId="0" fontId="2" fillId="0" borderId="22" xfId="0" applyFont="1" applyFill="1" applyBorder="1" applyAlignment="1">
      <alignment horizontal="right" vertical="center" shrinkToFit="1"/>
    </xf>
    <xf numFmtId="0" fontId="2" fillId="0" borderId="23" xfId="0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horizontal="left" vertical="center" shrinkToFit="1"/>
    </xf>
    <xf numFmtId="0" fontId="29" fillId="6" borderId="15" xfId="0" applyFont="1" applyFill="1" applyBorder="1" applyAlignment="1">
      <alignment horizontal="left" vertical="center" shrinkToFit="1"/>
    </xf>
    <xf numFmtId="0" fontId="7" fillId="6" borderId="26" xfId="0" applyFont="1" applyFill="1" applyBorder="1" applyAlignment="1">
      <alignment horizontal="left" vertical="center" shrinkToFit="1"/>
    </xf>
    <xf numFmtId="0" fontId="7" fillId="6" borderId="27" xfId="0" applyFont="1" applyFill="1" applyBorder="1" applyAlignment="1">
      <alignment horizontal="left" vertical="center" shrinkToFit="1"/>
    </xf>
    <xf numFmtId="0" fontId="6" fillId="0" borderId="28" xfId="0" applyFont="1" applyFill="1" applyBorder="1" applyAlignment="1">
      <alignment horizontal="left" vertical="center" shrinkToFit="1"/>
    </xf>
    <xf numFmtId="0" fontId="6" fillId="0" borderId="27" xfId="0" applyFont="1" applyFill="1" applyBorder="1" applyAlignment="1">
      <alignment horizontal="left" vertical="center" shrinkToFit="1"/>
    </xf>
    <xf numFmtId="0" fontId="6" fillId="0" borderId="26" xfId="0" applyFont="1" applyFill="1" applyBorder="1" applyAlignment="1">
      <alignment horizontal="left" vertical="center" shrinkToFit="1"/>
    </xf>
    <xf numFmtId="0" fontId="6" fillId="0" borderId="26" xfId="0" applyFont="1" applyFill="1" applyBorder="1" applyAlignment="1">
      <alignment horizontal="right" vertical="center" shrinkToFit="1"/>
    </xf>
    <xf numFmtId="0" fontId="6" fillId="0" borderId="27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horizontal="left" vertical="center" shrinkToFit="1"/>
    </xf>
    <xf numFmtId="0" fontId="28" fillId="0" borderId="30" xfId="0" applyFont="1" applyFill="1" applyBorder="1" applyAlignment="1">
      <alignment horizontal="left" vertical="center" shrinkToFit="1"/>
    </xf>
    <xf numFmtId="0" fontId="28" fillId="0" borderId="31" xfId="0" applyFont="1" applyFill="1" applyBorder="1" applyAlignment="1">
      <alignment horizontal="left" vertical="center" shrinkToFit="1"/>
    </xf>
    <xf numFmtId="0" fontId="2" fillId="0" borderId="31" xfId="0" applyFont="1" applyFill="1" applyBorder="1" applyAlignment="1">
      <alignment vertical="center" shrinkToFit="1"/>
    </xf>
    <xf numFmtId="0" fontId="2" fillId="0" borderId="32" xfId="0" applyFont="1" applyFill="1" applyBorder="1" applyAlignment="1">
      <alignment horizontal="left" vertical="center" shrinkToFit="1"/>
    </xf>
    <xf numFmtId="0" fontId="2" fillId="0" borderId="33" xfId="0" applyFont="1" applyFill="1" applyBorder="1" applyAlignment="1">
      <alignment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left" vertical="center" shrinkToFit="1"/>
    </xf>
    <xf numFmtId="0" fontId="2" fillId="0" borderId="31" xfId="0" applyFont="1" applyFill="1" applyBorder="1" applyAlignment="1">
      <alignment horizontal="left" vertical="center" shrinkToFit="1"/>
    </xf>
    <xf numFmtId="0" fontId="2" fillId="0" borderId="31" xfId="0" applyFont="1" applyFill="1" applyBorder="1" applyAlignment="1">
      <alignment horizontal="right" vertical="center" shrinkToFit="1"/>
    </xf>
    <xf numFmtId="0" fontId="2" fillId="0" borderId="34" xfId="0" applyFont="1" applyFill="1" applyBorder="1" applyAlignment="1">
      <alignment horizontal="left" vertical="center" shrinkToFit="1"/>
    </xf>
    <xf numFmtId="0" fontId="30" fillId="3" borderId="15" xfId="0" applyFont="1" applyFill="1" applyBorder="1" applyAlignment="1">
      <alignment horizontal="left" vertical="center" shrinkToFit="1"/>
    </xf>
    <xf numFmtId="0" fontId="30" fillId="3" borderId="26" xfId="0" applyFont="1" applyFill="1" applyBorder="1" applyAlignment="1">
      <alignment horizontal="left" vertical="center" shrinkToFit="1"/>
    </xf>
    <xf numFmtId="0" fontId="30" fillId="3" borderId="27" xfId="0" applyFont="1" applyFill="1" applyBorder="1" applyAlignment="1">
      <alignment horizontal="left" vertical="center" shrinkToFit="1"/>
    </xf>
    <xf numFmtId="0" fontId="2" fillId="0" borderId="30" xfId="0" applyFont="1" applyFill="1" applyBorder="1" applyAlignment="1">
      <alignment horizontal="left" vertical="center" shrinkToFit="1"/>
    </xf>
    <xf numFmtId="0" fontId="2" fillId="6" borderId="31" xfId="0" applyFont="1" applyFill="1" applyBorder="1" applyAlignment="1">
      <alignment horizontal="left" vertical="center" shrinkToFit="1"/>
    </xf>
    <xf numFmtId="0" fontId="2" fillId="6" borderId="32" xfId="0" applyFont="1" applyFill="1" applyBorder="1" applyAlignment="1">
      <alignment horizontal="left" vertical="center" shrinkToFit="1"/>
    </xf>
    <xf numFmtId="49" fontId="2" fillId="0" borderId="32" xfId="0" applyNumberFormat="1" applyFont="1" applyFill="1" applyBorder="1" applyAlignment="1">
      <alignment horizontal="left" vertical="center" shrinkToFit="1"/>
    </xf>
    <xf numFmtId="49" fontId="2" fillId="0" borderId="31" xfId="0" applyNumberFormat="1" applyFont="1" applyFill="1" applyBorder="1" applyAlignment="1">
      <alignment horizontal="left" vertical="center" shrinkToFit="1"/>
    </xf>
    <xf numFmtId="49" fontId="2" fillId="0" borderId="31" xfId="0" applyNumberFormat="1" applyFont="1" applyFill="1" applyBorder="1" applyAlignment="1">
      <alignment horizontal="right" vertical="center" shrinkToFit="1"/>
    </xf>
    <xf numFmtId="0" fontId="7" fillId="6" borderId="15" xfId="0" applyFont="1" applyFill="1" applyBorder="1" applyAlignment="1">
      <alignment horizontal="left" vertical="center" shrinkToFit="1"/>
    </xf>
    <xf numFmtId="0" fontId="7" fillId="0" borderId="28" xfId="0" applyFont="1" applyFill="1" applyBorder="1" applyAlignment="1">
      <alignment horizontal="left" vertical="center" shrinkToFit="1"/>
    </xf>
    <xf numFmtId="0" fontId="7" fillId="0" borderId="27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right" vertical="center" shrinkToFit="1"/>
    </xf>
    <xf numFmtId="49" fontId="2" fillId="0" borderId="32" xfId="0" applyNumberFormat="1" applyFont="1" applyFill="1" applyBorder="1" applyAlignment="1">
      <alignment vertical="center" shrinkToFit="1"/>
    </xf>
    <xf numFmtId="0" fontId="28" fillId="0" borderId="33" xfId="0" applyFont="1" applyFill="1" applyBorder="1" applyAlignment="1">
      <alignment vertical="center" shrinkToFit="1"/>
    </xf>
    <xf numFmtId="49" fontId="2" fillId="0" borderId="34" xfId="0" applyNumberFormat="1" applyFont="1" applyFill="1" applyBorder="1" applyAlignment="1">
      <alignment horizontal="left" vertical="center" shrinkToFit="1"/>
    </xf>
    <xf numFmtId="0" fontId="29" fillId="0" borderId="15" xfId="0" applyFont="1" applyFill="1" applyBorder="1" applyAlignment="1">
      <alignment horizontal="left" vertical="center" shrinkToFit="1"/>
    </xf>
    <xf numFmtId="0" fontId="31" fillId="0" borderId="28" xfId="0" applyFont="1" applyFill="1" applyBorder="1" applyAlignment="1">
      <alignment horizontal="left" vertical="center" shrinkToFit="1"/>
    </xf>
    <xf numFmtId="0" fontId="32" fillId="0" borderId="27" xfId="0" applyFont="1" applyFill="1" applyBorder="1" applyAlignment="1">
      <alignment horizontal="left" vertical="center" shrinkToFit="1"/>
    </xf>
    <xf numFmtId="0" fontId="2" fillId="0" borderId="35" xfId="0" applyFont="1" applyFill="1" applyBorder="1" applyAlignment="1">
      <alignment vertical="center" shrinkToFit="1"/>
    </xf>
    <xf numFmtId="0" fontId="2" fillId="0" borderId="36" xfId="0" applyFont="1" applyFill="1" applyBorder="1" applyAlignment="1">
      <alignment vertical="center" shrinkToFit="1"/>
    </xf>
    <xf numFmtId="0" fontId="2" fillId="0" borderId="33" xfId="0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0" fillId="0" borderId="5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left" vertical="center" shrinkToFit="1"/>
    </xf>
    <xf numFmtId="0" fontId="30" fillId="2" borderId="16" xfId="0" applyFont="1" applyFill="1" applyBorder="1" applyAlignment="1">
      <alignment horizontal="left" vertical="center" shrinkToFit="1"/>
    </xf>
    <xf numFmtId="181" fontId="30" fillId="2" borderId="28" xfId="0" applyNumberFormat="1" applyFont="1" applyFill="1" applyBorder="1" applyAlignment="1">
      <alignment horizontal="left" vertical="center" shrinkToFit="1"/>
    </xf>
    <xf numFmtId="181" fontId="33" fillId="2" borderId="27" xfId="0" applyNumberFormat="1" applyFont="1" applyFill="1" applyBorder="1" applyAlignment="1">
      <alignment horizontal="left" vertical="center" shrinkToFit="1"/>
    </xf>
    <xf numFmtId="0" fontId="7" fillId="2" borderId="28" xfId="0" applyFont="1" applyFill="1" applyBorder="1" applyAlignment="1">
      <alignment horizontal="left" vertical="center" shrinkToFit="1"/>
    </xf>
    <xf numFmtId="0" fontId="7" fillId="2" borderId="26" xfId="0" applyFont="1" applyFill="1" applyBorder="1" applyAlignment="1">
      <alignment horizontal="left" vertical="center" shrinkToFit="1"/>
    </xf>
    <xf numFmtId="0" fontId="29" fillId="2" borderId="5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2" fillId="0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8" fillId="0" borderId="37" xfId="0" applyFont="1" applyFill="1" applyBorder="1" applyAlignment="1">
      <alignment horizontal="right" vertical="center"/>
    </xf>
    <xf numFmtId="0" fontId="28" fillId="0" borderId="20" xfId="0" applyFont="1" applyFill="1" applyBorder="1" applyAlignment="1">
      <alignment horizontal="right" vertical="center"/>
    </xf>
    <xf numFmtId="0" fontId="28" fillId="0" borderId="20" xfId="0" applyFont="1" applyFill="1" applyBorder="1" applyAlignment="1">
      <alignment horizontal="left" vertical="center"/>
    </xf>
    <xf numFmtId="0" fontId="28" fillId="0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34" fillId="0" borderId="4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6" fillId="0" borderId="41" xfId="0" applyFont="1" applyFill="1" applyBorder="1" applyAlignment="1">
      <alignment vertical="center"/>
    </xf>
    <xf numFmtId="0" fontId="13" fillId="0" borderId="3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35" fillId="0" borderId="42" xfId="0" applyFont="1" applyFill="1" applyBorder="1" applyAlignment="1">
      <alignment vertical="center"/>
    </xf>
    <xf numFmtId="0" fontId="35" fillId="0" borderId="43" xfId="0" applyFont="1" applyFill="1" applyBorder="1" applyAlignment="1">
      <alignment vertical="center"/>
    </xf>
    <xf numFmtId="0" fontId="35" fillId="0" borderId="44" xfId="0" applyFont="1" applyFill="1" applyBorder="1" applyAlignment="1">
      <alignment horizontal="left" vertical="center"/>
    </xf>
    <xf numFmtId="0" fontId="35" fillId="0" borderId="45" xfId="0" applyFont="1" applyFill="1" applyBorder="1" applyAlignment="1">
      <alignment horizontal="right" vertical="center"/>
    </xf>
    <xf numFmtId="0" fontId="35" fillId="0" borderId="43" xfId="0" applyFont="1" applyFill="1" applyBorder="1" applyAlignment="1">
      <alignment horizontal="right" vertical="center"/>
    </xf>
    <xf numFmtId="0" fontId="35" fillId="0" borderId="43" xfId="0" applyFont="1" applyFill="1" applyBorder="1" applyAlignment="1">
      <alignment horizontal="left" vertical="center"/>
    </xf>
    <xf numFmtId="0" fontId="19" fillId="0" borderId="46" xfId="0" applyFont="1" applyFill="1" applyBorder="1" applyAlignment="1">
      <alignment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4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 shrinkToFit="1"/>
    </xf>
    <xf numFmtId="0" fontId="37" fillId="3" borderId="31" xfId="0" applyNumberFormat="1" applyFont="1" applyFill="1" applyBorder="1" applyAlignment="1">
      <alignment horizontal="left" vertical="center" shrinkToFit="1"/>
    </xf>
    <xf numFmtId="0" fontId="6" fillId="3" borderId="31" xfId="0" applyFont="1" applyFill="1" applyBorder="1" applyAlignment="1">
      <alignment vertical="center" shrinkToFit="1"/>
    </xf>
    <xf numFmtId="0" fontId="7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vertical="center" shrinkToFit="1"/>
    </xf>
    <xf numFmtId="183" fontId="6" fillId="3" borderId="31" xfId="0" applyNumberFormat="1" applyFont="1" applyFill="1" applyBorder="1" applyAlignment="1">
      <alignment horizontal="right" vertical="center" shrinkToFit="1"/>
    </xf>
    <xf numFmtId="0" fontId="6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38" fillId="3" borderId="0" xfId="0" applyFont="1" applyFill="1" applyAlignment="1">
      <alignment horizontal="center" vertical="center" shrinkToFit="1"/>
    </xf>
    <xf numFmtId="0" fontId="6" fillId="3" borderId="41" xfId="0" applyFont="1" applyFill="1" applyBorder="1" applyAlignment="1">
      <alignment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39" fillId="3" borderId="0" xfId="0" applyFont="1" applyFill="1" applyAlignment="1">
      <alignment horizontal="left" vertical="center" shrinkToFit="1"/>
    </xf>
    <xf numFmtId="0" fontId="8" fillId="3" borderId="0" xfId="0" applyNumberFormat="1" applyFont="1" applyFill="1" applyAlignment="1">
      <alignment horizontal="left" vertical="center" wrapText="1" shrinkToFit="1"/>
    </xf>
    <xf numFmtId="0" fontId="2" fillId="3" borderId="0" xfId="0" applyFont="1" applyFill="1" applyAlignment="1">
      <alignment vertical="center" wrapText="1" shrinkToFit="1"/>
    </xf>
    <xf numFmtId="0" fontId="13" fillId="3" borderId="0" xfId="0" applyFont="1" applyFill="1" applyAlignment="1">
      <alignment vertical="center" shrinkToFit="1"/>
    </xf>
    <xf numFmtId="0" fontId="7" fillId="3" borderId="0" xfId="0" applyFont="1" applyFill="1" applyAlignment="1">
      <alignment horizontal="right" vertical="center" shrinkToFit="1"/>
    </xf>
    <xf numFmtId="0" fontId="13" fillId="3" borderId="0" xfId="0" applyFont="1" applyFill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left" vertical="center" shrinkToFit="1"/>
    </xf>
    <xf numFmtId="0" fontId="2" fillId="3" borderId="26" xfId="0" applyFont="1" applyFill="1" applyBorder="1" applyAlignment="1">
      <alignment vertical="center" wrapText="1" shrinkToFit="1"/>
    </xf>
    <xf numFmtId="0" fontId="7" fillId="3" borderId="26" xfId="0" applyFont="1" applyFill="1" applyBorder="1" applyAlignment="1">
      <alignment horizontal="left" vertical="center" shrinkToFit="1"/>
    </xf>
    <xf numFmtId="0" fontId="6" fillId="3" borderId="26" xfId="0" applyFont="1" applyFill="1" applyBorder="1" applyAlignment="1">
      <alignment vertical="center" shrinkToFit="1"/>
    </xf>
    <xf numFmtId="0" fontId="20" fillId="3" borderId="26" xfId="0" applyFont="1" applyFill="1" applyBorder="1" applyAlignment="1">
      <alignment horizontal="right" vertical="center" shrinkToFit="1"/>
    </xf>
    <xf numFmtId="0" fontId="2" fillId="3" borderId="26" xfId="0" applyFont="1" applyFill="1" applyBorder="1" applyAlignment="1">
      <alignment horizontal="right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vertical="center" shrinkToFit="1"/>
    </xf>
    <xf numFmtId="183" fontId="6" fillId="3" borderId="0" xfId="0" applyNumberFormat="1" applyFont="1" applyFill="1" applyBorder="1" applyAlignment="1">
      <alignment horizontal="right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37" fillId="0" borderId="31" xfId="0" applyNumberFormat="1" applyFont="1" applyFill="1" applyBorder="1" applyAlignment="1">
      <alignment horizontal="left" vertical="center" shrinkToFit="1"/>
    </xf>
    <xf numFmtId="0" fontId="6" fillId="0" borderId="31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183" fontId="6" fillId="0" borderId="3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38" fillId="0" borderId="0" xfId="0" applyFont="1" applyFill="1" applyAlignment="1">
      <alignment horizontal="center" vertical="center" shrinkToFit="1"/>
    </xf>
    <xf numFmtId="0" fontId="6" fillId="0" borderId="41" xfId="0" applyFont="1" applyFill="1" applyBorder="1" applyAlignment="1">
      <alignment vertical="center" shrinkToFit="1"/>
    </xf>
    <xf numFmtId="0" fontId="7" fillId="0" borderId="39" xfId="0" applyFont="1" applyFill="1" applyBorder="1" applyAlignment="1">
      <alignment horizontal="center" vertical="center" shrinkToFit="1"/>
    </xf>
    <xf numFmtId="0" fontId="39" fillId="0" borderId="0" xfId="0" applyFont="1" applyFill="1" applyAlignment="1">
      <alignment horizontal="left" vertical="center" shrinkToFit="1"/>
    </xf>
    <xf numFmtId="0" fontId="8" fillId="0" borderId="0" xfId="0" applyNumberFormat="1" applyFont="1" applyFill="1" applyAlignment="1">
      <alignment horizontal="left" vertical="center" wrapText="1" shrinkToFit="1"/>
    </xf>
    <xf numFmtId="0" fontId="2" fillId="0" borderId="0" xfId="0" applyFont="1" applyFill="1" applyAlignment="1">
      <alignment vertical="center" wrapText="1" shrinkToFit="1"/>
    </xf>
    <xf numFmtId="0" fontId="13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right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vertical="center" wrapText="1" shrinkToFit="1"/>
    </xf>
    <xf numFmtId="0" fontId="6" fillId="0" borderId="26" xfId="0" applyFont="1" applyFill="1" applyBorder="1" applyAlignment="1">
      <alignment vertical="center" shrinkToFit="1"/>
    </xf>
    <xf numFmtId="0" fontId="20" fillId="0" borderId="26" xfId="0" applyFont="1" applyFill="1" applyBorder="1" applyAlignment="1">
      <alignment horizontal="right" vertical="center" shrinkToFit="1"/>
    </xf>
    <xf numFmtId="0" fontId="2" fillId="0" borderId="26" xfId="0" applyFont="1" applyFill="1" applyBorder="1" applyAlignment="1">
      <alignment horizontal="right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vertical="center" shrinkToFit="1"/>
    </xf>
    <xf numFmtId="0" fontId="34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vertical="center"/>
    </xf>
    <xf numFmtId="49" fontId="41" fillId="0" borderId="31" xfId="0" applyNumberFormat="1" applyFont="1" applyFill="1" applyBorder="1" applyAlignment="1">
      <alignment horizontal="left" vertical="center" wrapText="1"/>
    </xf>
    <xf numFmtId="49" fontId="41" fillId="0" borderId="31" xfId="0" applyNumberFormat="1" applyFont="1" applyFill="1" applyBorder="1" applyAlignment="1">
      <alignment horizontal="center" vertical="center" wrapText="1"/>
    </xf>
    <xf numFmtId="49" fontId="41" fillId="0" borderId="0" xfId="0" applyNumberFormat="1" applyFont="1" applyFill="1" applyAlignment="1">
      <alignment horizontal="left" vertical="center" wrapText="1"/>
    </xf>
    <xf numFmtId="49" fontId="41" fillId="0" borderId="0" xfId="0" applyNumberFormat="1" applyFont="1" applyFill="1" applyAlignment="1">
      <alignment horizontal="center" vertical="center" wrapText="1"/>
    </xf>
    <xf numFmtId="49" fontId="42" fillId="0" borderId="5" xfId="0" applyNumberFormat="1" applyFont="1" applyFill="1" applyBorder="1" applyAlignment="1">
      <alignment horizontal="center" vertical="center"/>
    </xf>
    <xf numFmtId="49" fontId="42" fillId="0" borderId="5" xfId="0" applyNumberFormat="1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/>
    </xf>
    <xf numFmtId="49" fontId="43" fillId="0" borderId="5" xfId="0" applyNumberFormat="1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49" fontId="42" fillId="0" borderId="5" xfId="0" applyNumberFormat="1" applyFont="1" applyFill="1" applyBorder="1" applyAlignment="1">
      <alignment vertical="center" wrapText="1"/>
    </xf>
    <xf numFmtId="49" fontId="42" fillId="0" borderId="5" xfId="0" applyNumberFormat="1" applyFont="1" applyFill="1" applyBorder="1" applyAlignment="1">
      <alignment horizontal="left" vertical="center" wrapText="1"/>
    </xf>
    <xf numFmtId="0" fontId="42" fillId="0" borderId="5" xfId="0" applyFont="1" applyFill="1" applyBorder="1" applyAlignment="1">
      <alignment horizontal="center" vertical="center" wrapText="1"/>
    </xf>
    <xf numFmtId="49" fontId="34" fillId="0" borderId="5" xfId="0" applyNumberFormat="1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184" fontId="42" fillId="0" borderId="5" xfId="0" applyNumberFormat="1" applyFont="1" applyFill="1" applyBorder="1" applyAlignment="1">
      <alignment horizontal="center" vertical="center"/>
    </xf>
    <xf numFmtId="0" fontId="42" fillId="0" borderId="36" xfId="49" applyFont="1" applyBorder="1" applyAlignment="1">
      <alignment horizontal="center" vertical="center"/>
    </xf>
    <xf numFmtId="49" fontId="42" fillId="4" borderId="5" xfId="0" applyNumberFormat="1" applyFont="1" applyFill="1" applyBorder="1" applyAlignment="1">
      <alignment horizontal="left" vertical="center" wrapText="1"/>
    </xf>
    <xf numFmtId="0" fontId="42" fillId="4" borderId="5" xfId="0" applyFont="1" applyFill="1" applyBorder="1" applyAlignment="1">
      <alignment horizontal="center" vertical="center" wrapText="1"/>
    </xf>
    <xf numFmtId="49" fontId="42" fillId="4" borderId="5" xfId="0" applyNumberFormat="1" applyFont="1" applyFill="1" applyBorder="1" applyAlignment="1">
      <alignment horizontal="center" vertical="center" wrapText="1"/>
    </xf>
    <xf numFmtId="181" fontId="42" fillId="0" borderId="36" xfId="0" applyNumberFormat="1" applyFont="1" applyFill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49" fontId="42" fillId="4" borderId="5" xfId="0" applyNumberFormat="1" applyFont="1" applyFill="1" applyBorder="1" applyAlignment="1">
      <alignment horizontal="center" vertical="center"/>
    </xf>
    <xf numFmtId="49" fontId="34" fillId="4" borderId="5" xfId="0" applyNumberFormat="1" applyFont="1" applyFill="1" applyBorder="1" applyAlignment="1">
      <alignment horizontal="center" vertical="center"/>
    </xf>
    <xf numFmtId="49" fontId="42" fillId="4" borderId="5" xfId="0" applyNumberFormat="1" applyFont="1" applyFill="1" applyBorder="1" applyAlignment="1">
      <alignment vertical="center" wrapText="1"/>
    </xf>
    <xf numFmtId="49" fontId="45" fillId="0" borderId="49" xfId="0" applyNumberFormat="1" applyFont="1" applyFill="1" applyBorder="1" applyAlignment="1">
      <alignment horizontal="center" vertical="center" wrapText="1"/>
    </xf>
    <xf numFmtId="49" fontId="40" fillId="0" borderId="5" xfId="0" applyNumberFormat="1" applyFont="1" applyFill="1" applyBorder="1" applyAlignment="1">
      <alignment horizontal="center" vertical="center"/>
    </xf>
    <xf numFmtId="49" fontId="40" fillId="0" borderId="5" xfId="0" applyNumberFormat="1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47" fillId="2" borderId="5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/>
    </xf>
    <xf numFmtId="1" fontId="49" fillId="0" borderId="5" xfId="0" applyNumberFormat="1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/>
    </xf>
    <xf numFmtId="0" fontId="0" fillId="0" borderId="5" xfId="0" applyFill="1" applyBorder="1"/>
    <xf numFmtId="1" fontId="49" fillId="0" borderId="5" xfId="0" applyNumberFormat="1" applyFont="1" applyFill="1" applyBorder="1" applyAlignment="1">
      <alignment horizontal="center" vertical="center" wrapText="1"/>
    </xf>
    <xf numFmtId="0" fontId="34" fillId="0" borderId="5" xfId="49" applyFont="1" applyFill="1" applyBorder="1" applyAlignment="1">
      <alignment horizontal="center" vertical="center" wrapText="1"/>
    </xf>
    <xf numFmtId="49" fontId="49" fillId="0" borderId="5" xfId="0" applyNumberFormat="1" applyFont="1" applyFill="1" applyBorder="1" applyAlignment="1">
      <alignment horizontal="center" vertical="center" wrapText="1"/>
    </xf>
    <xf numFmtId="0" fontId="34" fillId="0" borderId="5" xfId="49" applyFont="1" applyFill="1" applyBorder="1" applyAlignment="1">
      <alignment horizontal="center" vertical="center"/>
    </xf>
    <xf numFmtId="49" fontId="52" fillId="0" borderId="5" xfId="0" applyNumberFormat="1" applyFont="1" applyFill="1" applyBorder="1" applyAlignment="1">
      <alignment horizontal="center" vertical="center" wrapText="1"/>
    </xf>
    <xf numFmtId="0" fontId="53" fillId="0" borderId="5" xfId="0" applyNumberFormat="1" applyFont="1" applyFill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/>
    </xf>
    <xf numFmtId="184" fontId="50" fillId="0" borderId="5" xfId="0" applyNumberFormat="1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center"/>
    </xf>
    <xf numFmtId="181" fontId="55" fillId="0" borderId="5" xfId="0" applyNumberFormat="1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horizontal="center" vertical="center" wrapText="1"/>
    </xf>
    <xf numFmtId="0" fontId="50" fillId="0" borderId="5" xfId="49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49" fontId="59" fillId="0" borderId="5" xfId="0" applyNumberFormat="1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60" fillId="0" borderId="5" xfId="0" applyNumberFormat="1" applyFont="1" applyFill="1" applyBorder="1" applyAlignment="1">
      <alignment horizontal="center" vertical="center" wrapText="1"/>
    </xf>
    <xf numFmtId="0" fontId="61" fillId="0" borderId="5" xfId="0" applyFont="1" applyFill="1" applyBorder="1" applyAlignment="1">
      <alignment horizontal="center" vertical="center" wrapText="1"/>
    </xf>
    <xf numFmtId="49" fontId="53" fillId="0" borderId="5" xfId="0" applyNumberFormat="1" applyFont="1" applyFill="1" applyBorder="1" applyAlignment="1">
      <alignment horizontal="center" vertical="center" wrapText="1"/>
    </xf>
    <xf numFmtId="0" fontId="51" fillId="0" borderId="0" xfId="0" applyFont="1"/>
    <xf numFmtId="0" fontId="6" fillId="0" borderId="4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" xfId="49"/>
    <cellStyle name="一般_SUM-HK" xfId="50"/>
    <cellStyle name="樣式 1" xfId="51"/>
  </cellStyles>
  <tableStyles count="0" defaultTableStyle="TableStyleMedium9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256540</xdr:colOff>
      <xdr:row>10</xdr:row>
      <xdr:rowOff>147955</xdr:rowOff>
    </xdr:from>
    <xdr:to>
      <xdr:col>20</xdr:col>
      <xdr:colOff>17145</xdr:colOff>
      <xdr:row>26</xdr:row>
      <xdr:rowOff>123190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6060" y="2808605"/>
          <a:ext cx="10657840" cy="4140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44823</xdr:rowOff>
    </xdr:from>
    <xdr:to>
      <xdr:col>0</xdr:col>
      <xdr:colOff>472440</xdr:colOff>
      <xdr:row>1</xdr:row>
      <xdr:rowOff>70223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45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349623</xdr:colOff>
      <xdr:row>0</xdr:row>
      <xdr:rowOff>35859</xdr:rowOff>
    </xdr:from>
    <xdr:to>
      <xdr:col>17</xdr:col>
      <xdr:colOff>428363</xdr:colOff>
      <xdr:row>0</xdr:row>
      <xdr:rowOff>386379</xdr:rowOff>
    </xdr:to>
    <xdr:pic>
      <xdr:nvPicPr>
        <xdr:cNvPr id="3" name="Picture 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9840" y="35560"/>
          <a:ext cx="22123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628650</xdr:colOff>
      <xdr:row>0</xdr:row>
      <xdr:rowOff>0</xdr:rowOff>
    </xdr:from>
    <xdr:to>
      <xdr:col>2</xdr:col>
      <xdr:colOff>628650</xdr:colOff>
      <xdr:row>0</xdr:row>
      <xdr:rowOff>0</xdr:rowOff>
    </xdr:to>
    <xdr:sp>
      <xdr:nvSpPr>
        <xdr:cNvPr id="2" name="Oval 1"/>
        <xdr:cNvSpPr>
          <a:spLocks noChangeArrowheads="1"/>
        </xdr:cNvSpPr>
      </xdr:nvSpPr>
      <xdr:spPr>
        <a:xfrm>
          <a:off x="1057275" y="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209550</xdr:colOff>
      <xdr:row>0</xdr:row>
      <xdr:rowOff>0</xdr:rowOff>
    </xdr:from>
    <xdr:to>
      <xdr:col>7</xdr:col>
      <xdr:colOff>809625</xdr:colOff>
      <xdr:row>0</xdr:row>
      <xdr:rowOff>0</xdr:rowOff>
    </xdr:to>
    <xdr:sp>
      <xdr:nvSpPr>
        <xdr:cNvPr id="3" name="文字 7"/>
        <xdr:cNvSpPr txBox="1">
          <a:spLocks noChangeArrowheads="1"/>
        </xdr:cNvSpPr>
      </xdr:nvSpPr>
      <xdr:spPr>
        <a:xfrm>
          <a:off x="238125" y="0"/>
          <a:ext cx="5705475" cy="0"/>
        </a:xfrm>
        <a:prstGeom prst="rect">
          <a:avLst/>
        </a:prstGeom>
        <a:solidFill>
          <a:srgbClr val="FFFFFF"/>
        </a:solidFill>
        <a:ln w="1">
          <a:noFill/>
          <a:miter lim="800000"/>
        </a:ln>
      </xdr:spPr>
      <xdr:txBody>
        <a:bodyPr vertOverflow="clip" wrap="square" lIns="54864" tIns="59436" rIns="54864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800" b="1" i="0" strike="noStrike">
              <a:solidFill>
                <a:srgbClr val="000000"/>
              </a:solidFill>
              <a:latin typeface="Monotype Corsiva" panose="03010101010201010101"/>
            </a:rPr>
            <a:t>Sure Wheel</a:t>
          </a: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  <a:p>
          <a:pPr algn="ctr" rtl="0">
            <a:defRPr sz="1000"/>
          </a:pP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</xdr:txBody>
    </xdr:sp>
    <xdr:clientData/>
  </xdr:twoCellAnchor>
  <xdr:twoCellAnchor>
    <xdr:from>
      <xdr:col>2</xdr:col>
      <xdr:colOff>628650</xdr:colOff>
      <xdr:row>0</xdr:row>
      <xdr:rowOff>0</xdr:rowOff>
    </xdr:from>
    <xdr:to>
      <xdr:col>2</xdr:col>
      <xdr:colOff>628650</xdr:colOff>
      <xdr:row>0</xdr:row>
      <xdr:rowOff>0</xdr:rowOff>
    </xdr:to>
    <xdr:sp>
      <xdr:nvSpPr>
        <xdr:cNvPr id="4" name="Oval 3"/>
        <xdr:cNvSpPr>
          <a:spLocks noChangeArrowheads="1"/>
        </xdr:cNvSpPr>
      </xdr:nvSpPr>
      <xdr:spPr>
        <a:xfrm>
          <a:off x="1057275" y="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209550</xdr:colOff>
      <xdr:row>0</xdr:row>
      <xdr:rowOff>0</xdr:rowOff>
    </xdr:from>
    <xdr:to>
      <xdr:col>7</xdr:col>
      <xdr:colOff>809625</xdr:colOff>
      <xdr:row>0</xdr:row>
      <xdr:rowOff>0</xdr:rowOff>
    </xdr:to>
    <xdr:sp>
      <xdr:nvSpPr>
        <xdr:cNvPr id="5" name="文字 7"/>
        <xdr:cNvSpPr txBox="1">
          <a:spLocks noChangeArrowheads="1"/>
        </xdr:cNvSpPr>
      </xdr:nvSpPr>
      <xdr:spPr>
        <a:xfrm>
          <a:off x="238125" y="0"/>
          <a:ext cx="5705475" cy="0"/>
        </a:xfrm>
        <a:prstGeom prst="rect">
          <a:avLst/>
        </a:prstGeom>
        <a:solidFill>
          <a:srgbClr val="FFFFFF"/>
        </a:solidFill>
        <a:ln w="1">
          <a:noFill/>
          <a:miter lim="800000"/>
        </a:ln>
      </xdr:spPr>
      <xdr:txBody>
        <a:bodyPr vertOverflow="clip" wrap="square" lIns="54864" tIns="59436" rIns="54864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800" b="1" i="0" strike="noStrike">
              <a:solidFill>
                <a:srgbClr val="000000"/>
              </a:solidFill>
              <a:latin typeface="Monotype Corsiva" panose="03010101010201010101"/>
            </a:rPr>
            <a:t>Sure Wheel</a:t>
          </a: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  <a:p>
          <a:pPr algn="ctr" rtl="0">
            <a:defRPr sz="1000"/>
          </a:pP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</xdr:txBody>
    </xdr:sp>
    <xdr:clientData/>
  </xdr:twoCellAnchor>
  <xdr:twoCellAnchor>
    <xdr:from>
      <xdr:col>2</xdr:col>
      <xdr:colOff>628650</xdr:colOff>
      <xdr:row>0</xdr:row>
      <xdr:rowOff>0</xdr:rowOff>
    </xdr:from>
    <xdr:to>
      <xdr:col>2</xdr:col>
      <xdr:colOff>657225</xdr:colOff>
      <xdr:row>0</xdr:row>
      <xdr:rowOff>0</xdr:rowOff>
    </xdr:to>
    <xdr:sp>
      <xdr:nvSpPr>
        <xdr:cNvPr id="6" name="Oval 5"/>
        <xdr:cNvSpPr>
          <a:spLocks noChangeArrowheads="1"/>
        </xdr:cNvSpPr>
      </xdr:nvSpPr>
      <xdr:spPr>
        <a:xfrm>
          <a:off x="1057275" y="0"/>
          <a:ext cx="285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171450</xdr:colOff>
      <xdr:row>0</xdr:row>
      <xdr:rowOff>0</xdr:rowOff>
    </xdr:from>
    <xdr:to>
      <xdr:col>7</xdr:col>
      <xdr:colOff>438150</xdr:colOff>
      <xdr:row>0</xdr:row>
      <xdr:rowOff>0</xdr:rowOff>
    </xdr:to>
    <xdr:sp>
      <xdr:nvSpPr>
        <xdr:cNvPr id="7" name="文字 7"/>
        <xdr:cNvSpPr txBox="1">
          <a:spLocks noChangeArrowheads="1"/>
        </xdr:cNvSpPr>
      </xdr:nvSpPr>
      <xdr:spPr>
        <a:xfrm>
          <a:off x="200025" y="0"/>
          <a:ext cx="5372100" cy="0"/>
        </a:xfrm>
        <a:prstGeom prst="rect">
          <a:avLst/>
        </a:prstGeom>
        <a:solidFill>
          <a:srgbClr val="FFFFFF"/>
        </a:solidFill>
        <a:ln w="1">
          <a:noFill/>
          <a:miter lim="800000"/>
        </a:ln>
      </xdr:spPr>
      <xdr:txBody>
        <a:bodyPr vertOverflow="clip" wrap="square" lIns="54864" tIns="59436" rIns="54864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800" b="1" i="0" strike="noStrike">
              <a:solidFill>
                <a:srgbClr val="000000"/>
              </a:solidFill>
              <a:latin typeface="Monotype Corsiva" panose="03010101010201010101"/>
            </a:rPr>
            <a:t>CK-TELECOM</a:t>
          </a: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628650</xdr:colOff>
      <xdr:row>0</xdr:row>
      <xdr:rowOff>0</xdr:rowOff>
    </xdr:from>
    <xdr:to>
      <xdr:col>2</xdr:col>
      <xdr:colOff>628650</xdr:colOff>
      <xdr:row>0</xdr:row>
      <xdr:rowOff>0</xdr:rowOff>
    </xdr:to>
    <xdr:sp>
      <xdr:nvSpPr>
        <xdr:cNvPr id="2" name="Oval 1"/>
        <xdr:cNvSpPr>
          <a:spLocks noChangeArrowheads="1"/>
        </xdr:cNvSpPr>
      </xdr:nvSpPr>
      <xdr:spPr>
        <a:xfrm>
          <a:off x="1962150" y="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209550</xdr:colOff>
      <xdr:row>0</xdr:row>
      <xdr:rowOff>0</xdr:rowOff>
    </xdr:from>
    <xdr:to>
      <xdr:col>7</xdr:col>
      <xdr:colOff>0</xdr:colOff>
      <xdr:row>0</xdr:row>
      <xdr:rowOff>0</xdr:rowOff>
    </xdr:to>
    <xdr:sp>
      <xdr:nvSpPr>
        <xdr:cNvPr id="3" name="文字 7"/>
        <xdr:cNvSpPr txBox="1">
          <a:spLocks noChangeArrowheads="1"/>
        </xdr:cNvSpPr>
      </xdr:nvSpPr>
      <xdr:spPr>
        <a:xfrm>
          <a:off x="209550" y="0"/>
          <a:ext cx="5513070" cy="0"/>
        </a:xfrm>
        <a:prstGeom prst="rect">
          <a:avLst/>
        </a:prstGeom>
        <a:solidFill>
          <a:srgbClr val="FFFFFF"/>
        </a:solidFill>
        <a:ln w="1">
          <a:noFill/>
          <a:miter lim="800000"/>
        </a:ln>
      </xdr:spPr>
      <xdr:txBody>
        <a:bodyPr vertOverflow="clip" wrap="square" lIns="54864" tIns="59436" rIns="54864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800" b="1" i="0" strike="noStrike">
              <a:solidFill>
                <a:srgbClr val="000000"/>
              </a:solidFill>
              <a:latin typeface="Monotype Corsiva" panose="03010101010201010101"/>
            </a:rPr>
            <a:t>Sure Wheel</a:t>
          </a: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  <a:p>
          <a:pPr algn="ctr" rtl="0">
            <a:defRPr sz="1000"/>
          </a:pP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</xdr:txBody>
    </xdr:sp>
    <xdr:clientData/>
  </xdr:twoCellAnchor>
  <xdr:twoCellAnchor>
    <xdr:from>
      <xdr:col>2</xdr:col>
      <xdr:colOff>628650</xdr:colOff>
      <xdr:row>0</xdr:row>
      <xdr:rowOff>0</xdr:rowOff>
    </xdr:from>
    <xdr:to>
      <xdr:col>2</xdr:col>
      <xdr:colOff>628650</xdr:colOff>
      <xdr:row>0</xdr:row>
      <xdr:rowOff>0</xdr:rowOff>
    </xdr:to>
    <xdr:sp>
      <xdr:nvSpPr>
        <xdr:cNvPr id="4" name="Oval 3"/>
        <xdr:cNvSpPr>
          <a:spLocks noChangeArrowheads="1"/>
        </xdr:cNvSpPr>
      </xdr:nvSpPr>
      <xdr:spPr>
        <a:xfrm>
          <a:off x="1962150" y="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209550</xdr:colOff>
      <xdr:row>0</xdr:row>
      <xdr:rowOff>0</xdr:rowOff>
    </xdr:from>
    <xdr:to>
      <xdr:col>7</xdr:col>
      <xdr:colOff>0</xdr:colOff>
      <xdr:row>0</xdr:row>
      <xdr:rowOff>0</xdr:rowOff>
    </xdr:to>
    <xdr:sp>
      <xdr:nvSpPr>
        <xdr:cNvPr id="5" name="文字 7"/>
        <xdr:cNvSpPr txBox="1">
          <a:spLocks noChangeArrowheads="1"/>
        </xdr:cNvSpPr>
      </xdr:nvSpPr>
      <xdr:spPr>
        <a:xfrm>
          <a:off x="209550" y="0"/>
          <a:ext cx="5513070" cy="0"/>
        </a:xfrm>
        <a:prstGeom prst="rect">
          <a:avLst/>
        </a:prstGeom>
        <a:solidFill>
          <a:srgbClr val="FFFFFF"/>
        </a:solidFill>
        <a:ln w="1">
          <a:noFill/>
          <a:miter lim="800000"/>
        </a:ln>
      </xdr:spPr>
      <xdr:txBody>
        <a:bodyPr vertOverflow="clip" wrap="square" lIns="54864" tIns="59436" rIns="54864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800" b="1" i="0" strike="noStrike">
              <a:solidFill>
                <a:srgbClr val="000000"/>
              </a:solidFill>
              <a:latin typeface="Monotype Corsiva" panose="03010101010201010101"/>
            </a:rPr>
            <a:t>Sure Wheel</a:t>
          </a: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  <a:p>
          <a:pPr algn="ctr" rtl="0">
            <a:defRPr sz="1000"/>
          </a:pP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</xdr:txBody>
    </xdr:sp>
    <xdr:clientData/>
  </xdr:twoCellAnchor>
  <xdr:twoCellAnchor>
    <xdr:from>
      <xdr:col>2</xdr:col>
      <xdr:colOff>628650</xdr:colOff>
      <xdr:row>0</xdr:row>
      <xdr:rowOff>0</xdr:rowOff>
    </xdr:from>
    <xdr:to>
      <xdr:col>2</xdr:col>
      <xdr:colOff>657225</xdr:colOff>
      <xdr:row>0</xdr:row>
      <xdr:rowOff>0</xdr:rowOff>
    </xdr:to>
    <xdr:sp>
      <xdr:nvSpPr>
        <xdr:cNvPr id="6" name="Oval 5"/>
        <xdr:cNvSpPr>
          <a:spLocks noChangeArrowheads="1"/>
        </xdr:cNvSpPr>
      </xdr:nvSpPr>
      <xdr:spPr>
        <a:xfrm>
          <a:off x="1962150" y="0"/>
          <a:ext cx="285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171450</xdr:colOff>
      <xdr:row>0</xdr:row>
      <xdr:rowOff>0</xdr:rowOff>
    </xdr:from>
    <xdr:to>
      <xdr:col>7</xdr:col>
      <xdr:colOff>0</xdr:colOff>
      <xdr:row>0</xdr:row>
      <xdr:rowOff>0</xdr:rowOff>
    </xdr:to>
    <xdr:sp>
      <xdr:nvSpPr>
        <xdr:cNvPr id="7" name="文字 7"/>
        <xdr:cNvSpPr txBox="1">
          <a:spLocks noChangeArrowheads="1"/>
        </xdr:cNvSpPr>
      </xdr:nvSpPr>
      <xdr:spPr>
        <a:xfrm>
          <a:off x="171450" y="0"/>
          <a:ext cx="5551170" cy="0"/>
        </a:xfrm>
        <a:prstGeom prst="rect">
          <a:avLst/>
        </a:prstGeom>
        <a:solidFill>
          <a:srgbClr val="FFFFFF"/>
        </a:solidFill>
        <a:ln w="1">
          <a:noFill/>
          <a:miter lim="800000"/>
        </a:ln>
      </xdr:spPr>
      <xdr:txBody>
        <a:bodyPr vertOverflow="clip" wrap="square" lIns="54864" tIns="59436" rIns="54864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800" b="1" i="0" strike="noStrike">
              <a:solidFill>
                <a:srgbClr val="000000"/>
              </a:solidFill>
              <a:latin typeface="Monotype Corsiva" panose="03010101010201010101"/>
            </a:rPr>
            <a:t>CK-TELECOM</a:t>
          </a: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628650</xdr:colOff>
      <xdr:row>0</xdr:row>
      <xdr:rowOff>0</xdr:rowOff>
    </xdr:from>
    <xdr:to>
      <xdr:col>2</xdr:col>
      <xdr:colOff>628650</xdr:colOff>
      <xdr:row>0</xdr:row>
      <xdr:rowOff>0</xdr:rowOff>
    </xdr:to>
    <xdr:sp>
      <xdr:nvSpPr>
        <xdr:cNvPr id="2" name="Oval 1"/>
        <xdr:cNvSpPr>
          <a:spLocks noChangeArrowheads="1"/>
        </xdr:cNvSpPr>
      </xdr:nvSpPr>
      <xdr:spPr>
        <a:xfrm>
          <a:off x="3318510" y="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209550</xdr:colOff>
      <xdr:row>0</xdr:row>
      <xdr:rowOff>0</xdr:rowOff>
    </xdr:from>
    <xdr:to>
      <xdr:col>5</xdr:col>
      <xdr:colOff>0</xdr:colOff>
      <xdr:row>0</xdr:row>
      <xdr:rowOff>0</xdr:rowOff>
    </xdr:to>
    <xdr:sp>
      <xdr:nvSpPr>
        <xdr:cNvPr id="3" name="文字 7"/>
        <xdr:cNvSpPr txBox="1">
          <a:spLocks noChangeArrowheads="1"/>
        </xdr:cNvSpPr>
      </xdr:nvSpPr>
      <xdr:spPr>
        <a:xfrm>
          <a:off x="209550" y="0"/>
          <a:ext cx="7174865" cy="0"/>
        </a:xfrm>
        <a:prstGeom prst="rect">
          <a:avLst/>
        </a:prstGeom>
        <a:solidFill>
          <a:srgbClr val="FFFFFF"/>
        </a:solidFill>
        <a:ln w="1">
          <a:noFill/>
          <a:miter lim="800000"/>
        </a:ln>
      </xdr:spPr>
      <xdr:txBody>
        <a:bodyPr vertOverflow="clip" wrap="square" lIns="54864" tIns="59436" rIns="54864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800" b="1" i="0" strike="noStrike">
              <a:solidFill>
                <a:srgbClr val="000000"/>
              </a:solidFill>
              <a:latin typeface="Monotype Corsiva" panose="03010101010201010101"/>
            </a:rPr>
            <a:t>Sure Wheel</a:t>
          </a: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  <a:p>
          <a:pPr algn="ctr" rtl="0">
            <a:defRPr sz="1000"/>
          </a:pP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</xdr:txBody>
    </xdr:sp>
    <xdr:clientData/>
  </xdr:twoCellAnchor>
  <xdr:twoCellAnchor>
    <xdr:from>
      <xdr:col>2</xdr:col>
      <xdr:colOff>628650</xdr:colOff>
      <xdr:row>0</xdr:row>
      <xdr:rowOff>0</xdr:rowOff>
    </xdr:from>
    <xdr:to>
      <xdr:col>2</xdr:col>
      <xdr:colOff>628650</xdr:colOff>
      <xdr:row>0</xdr:row>
      <xdr:rowOff>0</xdr:rowOff>
    </xdr:to>
    <xdr:sp>
      <xdr:nvSpPr>
        <xdr:cNvPr id="4" name="Oval 3"/>
        <xdr:cNvSpPr>
          <a:spLocks noChangeArrowheads="1"/>
        </xdr:cNvSpPr>
      </xdr:nvSpPr>
      <xdr:spPr>
        <a:xfrm>
          <a:off x="3318510" y="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209550</xdr:colOff>
      <xdr:row>0</xdr:row>
      <xdr:rowOff>0</xdr:rowOff>
    </xdr:from>
    <xdr:to>
      <xdr:col>5</xdr:col>
      <xdr:colOff>0</xdr:colOff>
      <xdr:row>0</xdr:row>
      <xdr:rowOff>0</xdr:rowOff>
    </xdr:to>
    <xdr:sp>
      <xdr:nvSpPr>
        <xdr:cNvPr id="5" name="文字 7"/>
        <xdr:cNvSpPr txBox="1">
          <a:spLocks noChangeArrowheads="1"/>
        </xdr:cNvSpPr>
      </xdr:nvSpPr>
      <xdr:spPr>
        <a:xfrm>
          <a:off x="209550" y="0"/>
          <a:ext cx="7174865" cy="0"/>
        </a:xfrm>
        <a:prstGeom prst="rect">
          <a:avLst/>
        </a:prstGeom>
        <a:solidFill>
          <a:srgbClr val="FFFFFF"/>
        </a:solidFill>
        <a:ln w="1">
          <a:noFill/>
          <a:miter lim="800000"/>
        </a:ln>
      </xdr:spPr>
      <xdr:txBody>
        <a:bodyPr vertOverflow="clip" wrap="square" lIns="54864" tIns="59436" rIns="54864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800" b="1" i="0" strike="noStrike">
              <a:solidFill>
                <a:srgbClr val="000000"/>
              </a:solidFill>
              <a:latin typeface="Monotype Corsiva" panose="03010101010201010101"/>
            </a:rPr>
            <a:t>Sure Wheel</a:t>
          </a: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  <a:p>
          <a:pPr algn="ctr" rtl="0">
            <a:defRPr sz="1000"/>
          </a:pP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</xdr:txBody>
    </xdr:sp>
    <xdr:clientData/>
  </xdr:twoCellAnchor>
  <xdr:twoCellAnchor>
    <xdr:from>
      <xdr:col>2</xdr:col>
      <xdr:colOff>628650</xdr:colOff>
      <xdr:row>0</xdr:row>
      <xdr:rowOff>0</xdr:rowOff>
    </xdr:from>
    <xdr:to>
      <xdr:col>2</xdr:col>
      <xdr:colOff>657225</xdr:colOff>
      <xdr:row>0</xdr:row>
      <xdr:rowOff>0</xdr:rowOff>
    </xdr:to>
    <xdr:sp>
      <xdr:nvSpPr>
        <xdr:cNvPr id="6" name="Oval 5"/>
        <xdr:cNvSpPr>
          <a:spLocks noChangeArrowheads="1"/>
        </xdr:cNvSpPr>
      </xdr:nvSpPr>
      <xdr:spPr>
        <a:xfrm>
          <a:off x="3318510" y="0"/>
          <a:ext cx="285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171450</xdr:colOff>
      <xdr:row>0</xdr:row>
      <xdr:rowOff>0</xdr:rowOff>
    </xdr:from>
    <xdr:to>
      <xdr:col>5</xdr:col>
      <xdr:colOff>0</xdr:colOff>
      <xdr:row>0</xdr:row>
      <xdr:rowOff>0</xdr:rowOff>
    </xdr:to>
    <xdr:sp>
      <xdr:nvSpPr>
        <xdr:cNvPr id="7" name="文字 7"/>
        <xdr:cNvSpPr txBox="1">
          <a:spLocks noChangeArrowheads="1"/>
        </xdr:cNvSpPr>
      </xdr:nvSpPr>
      <xdr:spPr>
        <a:xfrm>
          <a:off x="171450" y="0"/>
          <a:ext cx="7212965" cy="0"/>
        </a:xfrm>
        <a:prstGeom prst="rect">
          <a:avLst/>
        </a:prstGeom>
        <a:solidFill>
          <a:srgbClr val="FFFFFF"/>
        </a:solidFill>
        <a:ln w="1">
          <a:noFill/>
          <a:miter lim="800000"/>
        </a:ln>
      </xdr:spPr>
      <xdr:txBody>
        <a:bodyPr vertOverflow="clip" wrap="square" lIns="54864" tIns="59436" rIns="54864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800" b="1" i="0" strike="noStrike">
              <a:solidFill>
                <a:srgbClr val="000000"/>
              </a:solidFill>
              <a:latin typeface="Monotype Corsiva" panose="03010101010201010101"/>
            </a:rPr>
            <a:t>CK-TELECOM</a:t>
          </a:r>
          <a:endParaRPr lang="en-US" altLang="zh-CN" sz="2800" b="1" i="0" strike="noStrike">
            <a:solidFill>
              <a:srgbClr val="000000"/>
            </a:solidFill>
            <a:latin typeface="Monotype Corsiva" panose="03010101010201010101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AppData\Roaming\kingsoft\office6\backup\&#38182;&#32483;&#26143;&#20809;&#20986;&#36135;%20C&amp;F%20%20&#27169;&#29256;--&#22810;&#2021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&#40718;&#28070;&#21457;&#36135;&#34920;&#26684;&#27169;&#26495;----ASN+&#25253;&#2085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订单"/>
      <sheetName val="报关单"/>
      <sheetName val="P L"/>
      <sheetName val="发票"/>
      <sheetName val="合同"/>
      <sheetName val="Sheet1"/>
    </sheetNames>
    <sheetDataSet>
      <sheetData sheetId="0" refreshError="1"/>
      <sheetData sheetId="1" refreshError="1">
        <row r="12">
          <cell r="I12" t="str">
            <v>C&amp;F</v>
          </cell>
        </row>
      </sheetData>
      <sheetData sheetId="2" refreshError="1">
        <row r="5">
          <cell r="F5" t="str">
            <v>数量</v>
          </cell>
        </row>
      </sheetData>
      <sheetData sheetId="3" refreshError="1">
        <row r="4">
          <cell r="H4" t="str">
            <v>单价
(USD)</v>
          </cell>
        </row>
        <row r="5">
          <cell r="E5" t="str">
            <v>数量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订单信息"/>
      <sheetName val="商品信息（必填勿删）"/>
      <sheetName val="报关单 "/>
      <sheetName val="P L "/>
      <sheetName val="发票 "/>
      <sheetName val="合同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"/>
  <sheetViews>
    <sheetView tabSelected="1" zoomScale="82" zoomScaleNormal="82" workbookViewId="0">
      <pane ySplit="1" topLeftCell="A2" activePane="bottomLeft" state="frozen"/>
      <selection/>
      <selection pane="bottomLeft" activeCell="D3" sqref="D3"/>
    </sheetView>
  </sheetViews>
  <sheetFormatPr defaultColWidth="9" defaultRowHeight="20.5" customHeight="1" outlineLevelRow="6"/>
  <cols>
    <col min="1" max="1" width="4.22222222222222" style="313" customWidth="1"/>
    <col min="2" max="2" width="20.8611111111111" customWidth="1"/>
    <col min="3" max="3" width="11.5092592592593" customWidth="1"/>
    <col min="4" max="4" width="7.4537037037037" customWidth="1"/>
    <col min="5" max="5" width="12" customWidth="1"/>
    <col min="6" max="6" width="25" customWidth="1"/>
    <col min="7" max="7" width="8.88888888888889" customWidth="1"/>
    <col min="8" max="8" width="7.22222222222222" customWidth="1"/>
    <col min="9" max="9" width="8" customWidth="1"/>
    <col min="10" max="10" width="8.66666666666667" customWidth="1"/>
    <col min="11" max="11" width="6.88888888888889" customWidth="1"/>
    <col min="12" max="12" width="13" customWidth="1"/>
    <col min="13" max="13" width="6.88888888888889" customWidth="1"/>
    <col min="14" max="14" width="6.33333333333333" customWidth="1"/>
    <col min="15" max="15" width="7.11111111111111" customWidth="1"/>
    <col min="16" max="16" width="14.7777777777778" customWidth="1"/>
    <col min="17" max="17" width="4.66666666666667" customWidth="1"/>
    <col min="18" max="18" width="5.33333333333333" customWidth="1"/>
    <col min="19" max="19" width="8.22222222222222" customWidth="1"/>
    <col min="20" max="20" width="8.44444444444444" customWidth="1"/>
    <col min="21" max="21" width="10.3333333333333" customWidth="1"/>
    <col min="22" max="22" width="10.4444444444444" customWidth="1"/>
    <col min="23" max="23" width="11" customWidth="1"/>
    <col min="24" max="24" width="13.2222222222222" customWidth="1"/>
    <col min="25" max="25" width="11.2222222222222" customWidth="1"/>
    <col min="26" max="26" width="11.1111111111111" customWidth="1"/>
    <col min="27" max="27" width="8.77777777777778" customWidth="1"/>
    <col min="28" max="29" width="8.22222222222222" customWidth="1"/>
    <col min="30" max="30" width="7" customWidth="1"/>
    <col min="31" max="31" width="6.55555555555556" customWidth="1"/>
    <col min="32" max="33" width="6.22222222222222" customWidth="1"/>
    <col min="34" max="34" width="7.44444444444444" customWidth="1"/>
    <col min="35" max="35" width="9" style="313" customWidth="1"/>
    <col min="36" max="36" width="7.33333333333333" style="313" customWidth="1"/>
    <col min="37" max="37" width="6.11111111111111" style="313" customWidth="1"/>
    <col min="38" max="38" width="9.66666666666667" style="313" customWidth="1"/>
    <col min="39" max="39" width="6.22222222222222" style="313" customWidth="1"/>
    <col min="40" max="40" width="7.66666666666667" style="313" customWidth="1"/>
  </cols>
  <sheetData>
    <row r="1" s="311" customFormat="1" ht="25" customHeight="1" spans="1:40">
      <c r="A1" s="289" t="s">
        <v>0</v>
      </c>
      <c r="B1" s="314" t="s">
        <v>1</v>
      </c>
      <c r="C1" s="315" t="s">
        <v>2</v>
      </c>
      <c r="D1" s="315" t="s">
        <v>3</v>
      </c>
      <c r="E1" s="314" t="s">
        <v>4</v>
      </c>
      <c r="F1" s="314" t="s">
        <v>5</v>
      </c>
      <c r="G1" s="316" t="s">
        <v>6</v>
      </c>
      <c r="H1" s="316" t="s">
        <v>7</v>
      </c>
      <c r="I1" s="314" t="s">
        <v>8</v>
      </c>
      <c r="J1" s="314" t="s">
        <v>9</v>
      </c>
      <c r="K1" s="317" t="s">
        <v>10</v>
      </c>
      <c r="L1" s="314" t="s">
        <v>11</v>
      </c>
      <c r="M1" s="316" t="s">
        <v>12</v>
      </c>
      <c r="N1" s="316" t="s">
        <v>13</v>
      </c>
      <c r="O1" s="318" t="s">
        <v>14</v>
      </c>
      <c r="P1" s="314" t="s">
        <v>15</v>
      </c>
      <c r="Q1" s="314" t="s">
        <v>16</v>
      </c>
      <c r="R1" s="314" t="s">
        <v>17</v>
      </c>
      <c r="S1" s="314" t="s">
        <v>18</v>
      </c>
      <c r="T1" s="314" t="s">
        <v>19</v>
      </c>
      <c r="U1" s="315" t="s">
        <v>20</v>
      </c>
      <c r="V1" s="315" t="s">
        <v>21</v>
      </c>
      <c r="W1" s="314" t="s">
        <v>22</v>
      </c>
      <c r="X1" s="314" t="s">
        <v>23</v>
      </c>
      <c r="Y1" s="314" t="s">
        <v>24</v>
      </c>
      <c r="Z1" s="314" t="s">
        <v>25</v>
      </c>
      <c r="AA1" s="314" t="s">
        <v>26</v>
      </c>
      <c r="AB1" s="314" t="s">
        <v>27</v>
      </c>
      <c r="AC1" s="314" t="s">
        <v>28</v>
      </c>
      <c r="AD1" s="314" t="s">
        <v>29</v>
      </c>
      <c r="AE1" s="314" t="s">
        <v>30</v>
      </c>
      <c r="AF1" s="317" t="s">
        <v>31</v>
      </c>
      <c r="AG1" s="315" t="s">
        <v>32</v>
      </c>
      <c r="AH1" s="315" t="s">
        <v>33</v>
      </c>
      <c r="AI1" s="314" t="s">
        <v>34</v>
      </c>
      <c r="AJ1" s="314" t="s">
        <v>35</v>
      </c>
      <c r="AK1" s="314" t="s">
        <v>36</v>
      </c>
      <c r="AL1" s="314" t="s">
        <v>37</v>
      </c>
      <c r="AM1" s="314" t="s">
        <v>38</v>
      </c>
      <c r="AN1" s="316" t="s">
        <v>39</v>
      </c>
    </row>
    <row r="2" s="312" customFormat="1" customHeight="1" spans="1:40">
      <c r="A2" s="319">
        <v>1</v>
      </c>
      <c r="B2" s="320" t="s">
        <v>40</v>
      </c>
      <c r="C2" s="321"/>
      <c r="D2" s="322"/>
      <c r="E2" s="323" t="s">
        <v>41</v>
      </c>
      <c r="F2" s="319" t="s">
        <v>42</v>
      </c>
      <c r="G2" s="324"/>
      <c r="H2" s="323" t="s">
        <v>43</v>
      </c>
      <c r="I2" s="323" t="s">
        <v>44</v>
      </c>
      <c r="J2" s="325" t="s">
        <v>45</v>
      </c>
      <c r="K2" s="323" t="s">
        <v>46</v>
      </c>
      <c r="L2" s="325" t="s">
        <v>47</v>
      </c>
      <c r="M2" s="323"/>
      <c r="N2" s="324"/>
      <c r="O2" s="326"/>
      <c r="P2" s="327" t="s">
        <v>48</v>
      </c>
      <c r="Q2" s="328">
        <v>2</v>
      </c>
      <c r="R2" s="329">
        <v>1</v>
      </c>
      <c r="S2" s="330">
        <v>10.66</v>
      </c>
      <c r="T2" s="331">
        <v>10.6</v>
      </c>
      <c r="U2" s="332">
        <v>178</v>
      </c>
      <c r="V2" s="333">
        <f>U2*Q2</f>
        <v>356</v>
      </c>
      <c r="W2" s="334" t="str">
        <f>VLOOKUP(P2,'商品信息（必填勿删）'!B:C,2,0)</f>
        <v>LED轮子灯</v>
      </c>
      <c r="X2" s="334" t="str">
        <f>VLOOKUP(P2,'商品信息（必填勿删）'!B:D,3,0)</f>
        <v>LED Wheel light</v>
      </c>
      <c r="Y2" s="335">
        <f>VLOOKUP(P2,'商品信息（必填勿删）'!B:E,4,0)</f>
        <v>8512201000</v>
      </c>
      <c r="Z2" s="336" t="str">
        <f>VLOOKUP(P2,'商品信息（必填勿删）'!B:F,5,0)</f>
        <v>0|0|汽车辅助照明配件|装饰汽车用|适用所有汽车|无中文外文名称|无型号|无编号</v>
      </c>
      <c r="AA2" s="336" t="str">
        <f>VLOOKUP(P2,'商品信息（必填勿删）'!B:G,6,0)</f>
        <v>178</v>
      </c>
      <c r="AB2" s="336">
        <f>AA2*Q2</f>
        <v>356</v>
      </c>
      <c r="AC2" s="337">
        <f>T2/Q2</f>
        <v>5.3</v>
      </c>
      <c r="AD2" s="336" t="str">
        <f>VLOOKUP(P2,'商品信息（必填勿删）'!B:K,10,0)</f>
        <v>套</v>
      </c>
      <c r="AE2" s="336">
        <f>(VLOOKUP(P2,'商品信息（必填勿删）'!B:J,9,0))*Q2</f>
        <v>2</v>
      </c>
      <c r="AF2" s="337" t="str">
        <f>VLOOKUP(P2,'商品信息（必填勿删）'!B:L,11,0)</f>
        <v>个</v>
      </c>
      <c r="AG2" s="337">
        <f>(VLOOKUP(P2,'商品信息（必填勿删）'!B:M,12,0))*Q2</f>
        <v>3</v>
      </c>
      <c r="AH2" s="337" t="str">
        <f>VLOOKUP(P2,'商品信息（必填勿删）'!B:N,13,0)</f>
        <v>千克</v>
      </c>
      <c r="AI2" s="338" t="str">
        <f>VLOOKUP(P2,'商品信息（必填勿删）'!B:O,14,0)</f>
        <v>深圳特区</v>
      </c>
      <c r="AJ2" s="339" t="s">
        <v>49</v>
      </c>
      <c r="AK2" s="339" t="str">
        <f>VLOOKUP(P2,'商品信息（必填勿删）'!B:Q,16,0)</f>
        <v>美国</v>
      </c>
      <c r="AL2" s="339" t="str">
        <f>VLOOKUP(P2,'商品信息（必填勿删）'!B:R,17,0)</f>
        <v>照章征税</v>
      </c>
      <c r="AM2" s="339" t="str">
        <f>VLOOKUP(P2,'商品信息（必填勿删）'!B:H,7,0)</f>
        <v>美元</v>
      </c>
      <c r="AN2" s="339"/>
    </row>
    <row r="3" s="312" customFormat="1" customHeight="1" spans="1:40">
      <c r="A3" s="319">
        <v>2</v>
      </c>
      <c r="B3" s="320" t="s">
        <v>50</v>
      </c>
      <c r="C3" s="322"/>
      <c r="D3" s="322"/>
      <c r="E3" s="323" t="s">
        <v>51</v>
      </c>
      <c r="F3" s="319" t="s">
        <v>52</v>
      </c>
      <c r="G3" s="324"/>
      <c r="H3" s="323" t="s">
        <v>53</v>
      </c>
      <c r="I3" s="323" t="s">
        <v>44</v>
      </c>
      <c r="J3" s="325" t="s">
        <v>54</v>
      </c>
      <c r="K3" s="323" t="s">
        <v>46</v>
      </c>
      <c r="L3" s="325" t="s">
        <v>55</v>
      </c>
      <c r="M3" s="323"/>
      <c r="N3" s="324"/>
      <c r="O3" s="326"/>
      <c r="P3" s="327" t="s">
        <v>56</v>
      </c>
      <c r="Q3" s="328">
        <v>1</v>
      </c>
      <c r="R3" s="329">
        <v>1</v>
      </c>
      <c r="S3" s="330">
        <v>5.9</v>
      </c>
      <c r="T3" s="331">
        <v>5.69</v>
      </c>
      <c r="U3" s="332">
        <v>451.4</v>
      </c>
      <c r="V3" s="333">
        <f>U3*Q3</f>
        <v>451.4</v>
      </c>
      <c r="W3" s="334" t="s">
        <v>57</v>
      </c>
      <c r="X3" s="334" t="s">
        <v>58</v>
      </c>
      <c r="Y3" s="335">
        <v>8512201000</v>
      </c>
      <c r="Z3" s="336" t="s">
        <v>59</v>
      </c>
      <c r="AA3" s="336">
        <v>451.4</v>
      </c>
      <c r="AB3" s="336">
        <v>451.4</v>
      </c>
      <c r="AC3" s="337">
        <f>T3/Q3</f>
        <v>5.69</v>
      </c>
      <c r="AD3" s="336" t="s">
        <v>60</v>
      </c>
      <c r="AE3" s="336">
        <f>(VLOOKUP(P3,'商品信息（必填勿删）'!B:J,9,0))*Q3</f>
        <v>1</v>
      </c>
      <c r="AF3" s="340" t="s">
        <v>61</v>
      </c>
      <c r="AG3" s="337">
        <f>(VLOOKUP(P3,'商品信息（必填勿删）'!B:M,12,0))*Q3</f>
        <v>1.5</v>
      </c>
      <c r="AH3" s="340" t="s">
        <v>62</v>
      </c>
      <c r="AI3" s="340" t="s">
        <v>63</v>
      </c>
      <c r="AJ3" s="340" t="s">
        <v>49</v>
      </c>
      <c r="AK3" s="339" t="str">
        <f>VLOOKUP(P3,'商品信息（必填勿删）'!B:Q,16,0)</f>
        <v>美国</v>
      </c>
      <c r="AL3" s="340" t="s">
        <v>64</v>
      </c>
      <c r="AM3" s="339" t="str">
        <f>VLOOKUP(P3,'商品信息（必填勿删）'!B:H,7,0)</f>
        <v>美元</v>
      </c>
      <c r="AN3" s="340"/>
    </row>
    <row r="4" s="312" customFormat="1" customHeight="1" spans="1:40">
      <c r="A4" s="319">
        <v>3</v>
      </c>
      <c r="B4" s="320" t="s">
        <v>65</v>
      </c>
      <c r="C4" s="322"/>
      <c r="D4" s="322"/>
      <c r="E4" s="323" t="s">
        <v>66</v>
      </c>
      <c r="F4" s="319" t="s">
        <v>67</v>
      </c>
      <c r="G4" s="324"/>
      <c r="H4" s="323" t="s">
        <v>68</v>
      </c>
      <c r="I4" s="323" t="s">
        <v>69</v>
      </c>
      <c r="J4" s="325" t="s">
        <v>70</v>
      </c>
      <c r="K4" s="323" t="s">
        <v>71</v>
      </c>
      <c r="L4" s="325" t="s">
        <v>72</v>
      </c>
      <c r="M4" s="323"/>
      <c r="N4" s="324"/>
      <c r="O4" s="326"/>
      <c r="P4" s="341" t="s">
        <v>73</v>
      </c>
      <c r="Q4" s="328">
        <v>1</v>
      </c>
      <c r="R4" s="342">
        <v>1</v>
      </c>
      <c r="S4" s="330">
        <v>7</v>
      </c>
      <c r="T4" s="331">
        <v>6.78</v>
      </c>
      <c r="U4" s="332">
        <v>499.5</v>
      </c>
      <c r="V4" s="333">
        <f>U4*Q4</f>
        <v>499.5</v>
      </c>
      <c r="W4" s="334" t="s">
        <v>57</v>
      </c>
      <c r="X4" s="334" t="s">
        <v>58</v>
      </c>
      <c r="Y4" s="335">
        <v>8512201000</v>
      </c>
      <c r="Z4" s="336" t="s">
        <v>59</v>
      </c>
      <c r="AA4" s="336">
        <v>499.5</v>
      </c>
      <c r="AB4" s="336">
        <v>499.5</v>
      </c>
      <c r="AC4" s="337">
        <f>T4/Q4</f>
        <v>6.78</v>
      </c>
      <c r="AD4" s="336" t="s">
        <v>60</v>
      </c>
      <c r="AE4" s="336">
        <f>(VLOOKUP(P4,'商品信息（必填勿删）'!B:J,9,0))*Q4</f>
        <v>1</v>
      </c>
      <c r="AF4" s="340" t="s">
        <v>61</v>
      </c>
      <c r="AG4" s="337">
        <f>(VLOOKUP(P4,'商品信息（必填勿删）'!B:M,12,0))*Q4</f>
        <v>1.5</v>
      </c>
      <c r="AH4" s="340" t="s">
        <v>62</v>
      </c>
      <c r="AI4" s="340" t="s">
        <v>63</v>
      </c>
      <c r="AJ4" s="340" t="s">
        <v>49</v>
      </c>
      <c r="AK4" s="339" t="str">
        <f>VLOOKUP(P4,'商品信息（必填勿删）'!B:Q,16,0)</f>
        <v>美国</v>
      </c>
      <c r="AL4" s="340" t="s">
        <v>64</v>
      </c>
      <c r="AM4" s="339" t="str">
        <f>VLOOKUP(P4,'商品信息（必填勿删）'!B:H,7,0)</f>
        <v>美元</v>
      </c>
      <c r="AN4" s="340"/>
    </row>
    <row r="5" s="312" customFormat="1" customHeight="1" spans="1:40">
      <c r="A5" s="319">
        <v>4</v>
      </c>
      <c r="B5" s="320" t="s">
        <v>74</v>
      </c>
      <c r="C5" s="322"/>
      <c r="D5" s="322"/>
      <c r="E5" s="323" t="s">
        <v>75</v>
      </c>
      <c r="F5" s="319" t="s">
        <v>76</v>
      </c>
      <c r="G5" s="324"/>
      <c r="H5" s="323" t="s">
        <v>77</v>
      </c>
      <c r="I5" s="323" t="s">
        <v>78</v>
      </c>
      <c r="J5" s="325" t="s">
        <v>79</v>
      </c>
      <c r="K5" s="323" t="s">
        <v>46</v>
      </c>
      <c r="L5" s="325" t="s">
        <v>80</v>
      </c>
      <c r="M5" s="323"/>
      <c r="N5" s="324"/>
      <c r="O5" s="326"/>
      <c r="P5" s="341" t="s">
        <v>56</v>
      </c>
      <c r="Q5" s="343">
        <v>1</v>
      </c>
      <c r="R5" s="344">
        <v>1</v>
      </c>
      <c r="S5" s="331">
        <v>5.8</v>
      </c>
      <c r="T5" s="331">
        <v>5.34</v>
      </c>
      <c r="U5" s="332">
        <v>371.4</v>
      </c>
      <c r="V5" s="333">
        <f>U5*Q5</f>
        <v>371.4</v>
      </c>
      <c r="W5" s="334" t="s">
        <v>57</v>
      </c>
      <c r="X5" s="334" t="s">
        <v>58</v>
      </c>
      <c r="Y5" s="335">
        <v>8512201000</v>
      </c>
      <c r="Z5" s="336" t="s">
        <v>59</v>
      </c>
      <c r="AA5" s="336">
        <v>371.4</v>
      </c>
      <c r="AB5" s="336">
        <v>371.4</v>
      </c>
      <c r="AC5" s="337">
        <f>T5/Q5</f>
        <v>5.34</v>
      </c>
      <c r="AD5" s="336" t="s">
        <v>60</v>
      </c>
      <c r="AE5" s="336">
        <f>(VLOOKUP(P5,'商品信息（必填勿删）'!B:J,9,0))*Q5</f>
        <v>1</v>
      </c>
      <c r="AF5" s="340" t="s">
        <v>61</v>
      </c>
      <c r="AG5" s="337">
        <f>(VLOOKUP(P5,'商品信息（必填勿删）'!B:M,12,0))*Q5</f>
        <v>1.5</v>
      </c>
      <c r="AH5" s="340" t="s">
        <v>62</v>
      </c>
      <c r="AI5" s="340" t="s">
        <v>63</v>
      </c>
      <c r="AJ5" s="340" t="s">
        <v>49</v>
      </c>
      <c r="AK5" s="339" t="str">
        <f>VLOOKUP(P5,'商品信息（必填勿删）'!B:Q,16,0)</f>
        <v>美国</v>
      </c>
      <c r="AL5" s="340" t="s">
        <v>64</v>
      </c>
      <c r="AM5" s="339" t="str">
        <f>VLOOKUP(P5,'商品信息（必填勿删）'!B:H,7,0)</f>
        <v>美元</v>
      </c>
      <c r="AN5" s="340"/>
    </row>
    <row r="6" s="312" customFormat="1" customHeight="1" spans="1:40">
      <c r="A6" s="319">
        <v>5</v>
      </c>
      <c r="B6" s="320" t="s">
        <v>81</v>
      </c>
      <c r="C6" s="322"/>
      <c r="D6" s="322"/>
      <c r="E6" s="323" t="s">
        <v>75</v>
      </c>
      <c r="F6" s="319" t="s">
        <v>76</v>
      </c>
      <c r="G6" s="324"/>
      <c r="H6" s="323" t="s">
        <v>77</v>
      </c>
      <c r="I6" s="323" t="s">
        <v>78</v>
      </c>
      <c r="J6" s="325" t="s">
        <v>79</v>
      </c>
      <c r="K6" s="323" t="s">
        <v>46</v>
      </c>
      <c r="L6" s="325" t="s">
        <v>80</v>
      </c>
      <c r="M6" s="323"/>
      <c r="N6" s="324"/>
      <c r="O6" s="326"/>
      <c r="P6" s="327" t="s">
        <v>82</v>
      </c>
      <c r="Q6" s="345">
        <v>1</v>
      </c>
      <c r="R6" s="329">
        <v>1</v>
      </c>
      <c r="S6" s="330">
        <v>6.93</v>
      </c>
      <c r="T6" s="331">
        <v>6</v>
      </c>
      <c r="U6" s="332">
        <v>265</v>
      </c>
      <c r="V6" s="333">
        <f>U6*Q6</f>
        <v>265</v>
      </c>
      <c r="W6" s="334" t="s">
        <v>83</v>
      </c>
      <c r="X6" s="334" t="s">
        <v>84</v>
      </c>
      <c r="Y6" s="335">
        <v>8512201000</v>
      </c>
      <c r="Z6" s="336" t="s">
        <v>59</v>
      </c>
      <c r="AA6" s="336">
        <v>265</v>
      </c>
      <c r="AB6" s="336">
        <v>265</v>
      </c>
      <c r="AC6" s="337">
        <f>T6/Q6</f>
        <v>6</v>
      </c>
      <c r="AD6" s="336" t="s">
        <v>60</v>
      </c>
      <c r="AE6" s="336">
        <f>(VLOOKUP(P6,'商品信息（必填勿删）'!B:J,9,0))*Q6</f>
        <v>1</v>
      </c>
      <c r="AF6" s="340" t="s">
        <v>61</v>
      </c>
      <c r="AG6" s="337">
        <f>(VLOOKUP(P6,'商品信息（必填勿删）'!B:M,12,0))*Q6</f>
        <v>1.5</v>
      </c>
      <c r="AH6" s="340" t="s">
        <v>62</v>
      </c>
      <c r="AI6" s="340" t="s">
        <v>63</v>
      </c>
      <c r="AJ6" s="340" t="s">
        <v>49</v>
      </c>
      <c r="AK6" s="339" t="str">
        <f>VLOOKUP(P6,'商品信息（必填勿删）'!B:Q,16,0)</f>
        <v>美国</v>
      </c>
      <c r="AL6" s="340" t="s">
        <v>64</v>
      </c>
      <c r="AM6" s="339" t="str">
        <f>VLOOKUP(P6,'商品信息（必填勿删）'!B:H,7,0)</f>
        <v>美元</v>
      </c>
      <c r="AN6" s="340"/>
    </row>
    <row r="7" customHeight="1" spans="1:40">
      <c r="R7" s="346"/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pane ySplit="3" topLeftCell="A4" activePane="bottomLeft" state="frozen"/>
      <selection/>
      <selection pane="bottomLeft" activeCell="Q4" sqref="Q4:Q27"/>
    </sheetView>
  </sheetViews>
  <sheetFormatPr defaultColWidth="8.90740740740741" defaultRowHeight="15.6"/>
  <cols>
    <col min="1" max="1" width="8.90740740740741" style="280"/>
    <col min="2" max="2" width="12.7777777777778" style="281" customWidth="1"/>
    <col min="3" max="3" width="11.1111111111111" style="281" customWidth="1"/>
    <col min="4" max="4" width="13.2222222222222" style="281" customWidth="1"/>
    <col min="5" max="5" width="11.7777777777778" style="281" customWidth="1"/>
    <col min="6" max="6" width="36.6296296296296" style="281" customWidth="1"/>
    <col min="7" max="7" width="8.22222222222222" style="281" customWidth="1"/>
    <col min="8" max="8" width="7.11111111111111" style="281" customWidth="1"/>
    <col min="9" max="9" width="9" style="281" customWidth="1"/>
    <col min="10" max="10" width="7" style="281" customWidth="1"/>
    <col min="11" max="11" width="5.90740740740741" style="281" customWidth="1"/>
    <col min="12" max="12" width="8.09259259259259" style="281" customWidth="1"/>
    <col min="13" max="13" width="7.77777777777778" style="281" customWidth="1"/>
    <col min="14" max="14" width="8.4537037037037" style="281" customWidth="1"/>
    <col min="15" max="15" width="9.44444444444444" style="281" customWidth="1"/>
    <col min="16" max="16" width="6.88888888888889" style="280" customWidth="1"/>
    <col min="17" max="17" width="7.33333333333333" style="280" customWidth="1"/>
    <col min="18" max="18" width="9.22222222222222" style="280" customWidth="1"/>
    <col min="19" max="16384" width="8.90740740740741" style="282"/>
  </cols>
  <sheetData>
    <row r="1" ht="23.25" customHeight="1" spans="1:18">
      <c r="A1" s="283" t="s">
        <v>85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4"/>
      <c r="N1" s="283"/>
      <c r="O1" s="283"/>
      <c r="P1" s="283"/>
      <c r="Q1" s="283"/>
      <c r="R1" s="283"/>
    </row>
    <row r="2" ht="55" customHeight="1" spans="1:18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  <c r="N2" s="285"/>
      <c r="O2" s="285"/>
      <c r="P2" s="285"/>
      <c r="Q2" s="285"/>
      <c r="R2" s="285"/>
    </row>
    <row r="3" ht="20" customHeight="1" spans="1:18">
      <c r="A3" s="287" t="s">
        <v>0</v>
      </c>
      <c r="B3" s="288" t="s">
        <v>86</v>
      </c>
      <c r="C3" s="288" t="s">
        <v>87</v>
      </c>
      <c r="D3" s="288" t="s">
        <v>88</v>
      </c>
      <c r="E3" s="288" t="s">
        <v>24</v>
      </c>
      <c r="F3" s="288" t="s">
        <v>25</v>
      </c>
      <c r="G3" s="288" t="s">
        <v>26</v>
      </c>
      <c r="H3" s="288" t="s">
        <v>38</v>
      </c>
      <c r="I3" s="288" t="s">
        <v>89</v>
      </c>
      <c r="J3" s="288" t="s">
        <v>30</v>
      </c>
      <c r="K3" s="288" t="s">
        <v>29</v>
      </c>
      <c r="L3" s="288" t="s">
        <v>31</v>
      </c>
      <c r="M3" s="288" t="s">
        <v>32</v>
      </c>
      <c r="N3" s="288" t="s">
        <v>33</v>
      </c>
      <c r="O3" s="288" t="s">
        <v>34</v>
      </c>
      <c r="P3" s="287" t="s">
        <v>35</v>
      </c>
      <c r="Q3" s="287" t="s">
        <v>36</v>
      </c>
      <c r="R3" s="287" t="s">
        <v>37</v>
      </c>
    </row>
    <row r="4" s="279" customFormat="1" ht="20" customHeight="1" spans="1:18">
      <c r="A4" s="289">
        <v>1</v>
      </c>
      <c r="B4" s="290" t="s">
        <v>90</v>
      </c>
      <c r="C4" s="291" t="s">
        <v>83</v>
      </c>
      <c r="D4" s="292" t="s">
        <v>84</v>
      </c>
      <c r="E4" s="288">
        <v>8512201000</v>
      </c>
      <c r="F4" s="293" t="s">
        <v>59</v>
      </c>
      <c r="G4" s="288" t="s">
        <v>91</v>
      </c>
      <c r="H4" s="288" t="s">
        <v>92</v>
      </c>
      <c r="I4" s="294">
        <v>5.3</v>
      </c>
      <c r="J4" s="288" t="s">
        <v>93</v>
      </c>
      <c r="K4" s="288" t="s">
        <v>60</v>
      </c>
      <c r="L4" s="288" t="s">
        <v>61</v>
      </c>
      <c r="M4" s="289">
        <v>1.5</v>
      </c>
      <c r="N4" s="288" t="s">
        <v>62</v>
      </c>
      <c r="O4" s="288" t="s">
        <v>63</v>
      </c>
      <c r="P4" s="287" t="s">
        <v>49</v>
      </c>
      <c r="Q4" s="287" t="s">
        <v>94</v>
      </c>
      <c r="R4" s="295" t="s">
        <v>64</v>
      </c>
    </row>
    <row r="5" s="279" customFormat="1" ht="20" customHeight="1" spans="1:18">
      <c r="A5" s="289">
        <v>2</v>
      </c>
      <c r="B5" s="290" t="s">
        <v>95</v>
      </c>
      <c r="C5" s="291" t="s">
        <v>83</v>
      </c>
      <c r="D5" s="292" t="s">
        <v>84</v>
      </c>
      <c r="E5" s="288">
        <v>8512201000</v>
      </c>
      <c r="F5" s="293" t="s">
        <v>59</v>
      </c>
      <c r="G5" s="288" t="s">
        <v>96</v>
      </c>
      <c r="H5" s="288" t="s">
        <v>92</v>
      </c>
      <c r="I5" s="294">
        <v>5.3</v>
      </c>
      <c r="J5" s="288" t="s">
        <v>93</v>
      </c>
      <c r="K5" s="288" t="s">
        <v>60</v>
      </c>
      <c r="L5" s="288" t="s">
        <v>61</v>
      </c>
      <c r="M5" s="289">
        <v>1.5</v>
      </c>
      <c r="N5" s="288" t="s">
        <v>62</v>
      </c>
      <c r="O5" s="288" t="s">
        <v>63</v>
      </c>
      <c r="P5" s="287" t="s">
        <v>49</v>
      </c>
      <c r="Q5" s="287" t="s">
        <v>94</v>
      </c>
      <c r="R5" s="295" t="s">
        <v>64</v>
      </c>
    </row>
    <row r="6" s="279" customFormat="1" ht="20" customHeight="1" spans="1:18">
      <c r="A6" s="289">
        <v>3</v>
      </c>
      <c r="B6" s="290" t="s">
        <v>48</v>
      </c>
      <c r="C6" s="291" t="s">
        <v>83</v>
      </c>
      <c r="D6" s="292" t="s">
        <v>84</v>
      </c>
      <c r="E6" s="288">
        <v>8512201000</v>
      </c>
      <c r="F6" s="293" t="s">
        <v>59</v>
      </c>
      <c r="G6" s="288" t="s">
        <v>97</v>
      </c>
      <c r="H6" s="288" t="s">
        <v>92</v>
      </c>
      <c r="I6" s="294">
        <v>5.3</v>
      </c>
      <c r="J6" s="288" t="s">
        <v>93</v>
      </c>
      <c r="K6" s="288" t="s">
        <v>60</v>
      </c>
      <c r="L6" s="288" t="s">
        <v>61</v>
      </c>
      <c r="M6" s="289">
        <v>1.5</v>
      </c>
      <c r="N6" s="288" t="s">
        <v>62</v>
      </c>
      <c r="O6" s="288" t="s">
        <v>63</v>
      </c>
      <c r="P6" s="287" t="s">
        <v>49</v>
      </c>
      <c r="Q6" s="287" t="s">
        <v>94</v>
      </c>
      <c r="R6" s="295" t="s">
        <v>64</v>
      </c>
    </row>
    <row r="7" s="279" customFormat="1" ht="20" customHeight="1" spans="1:18">
      <c r="A7" s="289">
        <v>4</v>
      </c>
      <c r="B7" s="290" t="s">
        <v>82</v>
      </c>
      <c r="C7" s="289" t="s">
        <v>83</v>
      </c>
      <c r="D7" s="292" t="s">
        <v>84</v>
      </c>
      <c r="E7" s="288">
        <v>8512201000</v>
      </c>
      <c r="F7" s="293" t="s">
        <v>59</v>
      </c>
      <c r="G7" s="294">
        <v>265</v>
      </c>
      <c r="H7" s="288" t="s">
        <v>92</v>
      </c>
      <c r="I7" s="294">
        <v>6.77</v>
      </c>
      <c r="J7" s="288" t="s">
        <v>93</v>
      </c>
      <c r="K7" s="288" t="s">
        <v>60</v>
      </c>
      <c r="L7" s="288" t="s">
        <v>61</v>
      </c>
      <c r="M7" s="289">
        <v>1.5</v>
      </c>
      <c r="N7" s="288" t="s">
        <v>62</v>
      </c>
      <c r="O7" s="288" t="s">
        <v>63</v>
      </c>
      <c r="P7" s="287" t="s">
        <v>49</v>
      </c>
      <c r="Q7" s="287" t="s">
        <v>94</v>
      </c>
      <c r="R7" s="295" t="s">
        <v>64</v>
      </c>
    </row>
    <row r="8" s="279" customFormat="1" ht="20" customHeight="1" spans="1:18">
      <c r="A8" s="289">
        <v>5</v>
      </c>
      <c r="B8" s="290" t="s">
        <v>98</v>
      </c>
      <c r="C8" s="291" t="s">
        <v>83</v>
      </c>
      <c r="D8" s="292" t="s">
        <v>84</v>
      </c>
      <c r="E8" s="288">
        <v>8512201000</v>
      </c>
      <c r="F8" s="293" t="s">
        <v>59</v>
      </c>
      <c r="G8" s="288" t="s">
        <v>99</v>
      </c>
      <c r="H8" s="288" t="s">
        <v>92</v>
      </c>
      <c r="I8" s="294">
        <v>5.3</v>
      </c>
      <c r="J8" s="288" t="s">
        <v>93</v>
      </c>
      <c r="K8" s="288" t="s">
        <v>60</v>
      </c>
      <c r="L8" s="288" t="s">
        <v>61</v>
      </c>
      <c r="M8" s="289">
        <v>1.5</v>
      </c>
      <c r="N8" s="288" t="s">
        <v>62</v>
      </c>
      <c r="O8" s="288" t="s">
        <v>63</v>
      </c>
      <c r="P8" s="287" t="s">
        <v>49</v>
      </c>
      <c r="Q8" s="287" t="s">
        <v>94</v>
      </c>
      <c r="R8" s="295" t="s">
        <v>64</v>
      </c>
    </row>
    <row r="9" s="279" customFormat="1" ht="20" customHeight="1" spans="1:18">
      <c r="A9" s="289">
        <v>6</v>
      </c>
      <c r="B9" s="290" t="s">
        <v>100</v>
      </c>
      <c r="C9" s="289" t="s">
        <v>83</v>
      </c>
      <c r="D9" s="292" t="s">
        <v>84</v>
      </c>
      <c r="E9" s="288">
        <v>8512201000</v>
      </c>
      <c r="F9" s="293" t="s">
        <v>59</v>
      </c>
      <c r="G9" s="294">
        <v>305</v>
      </c>
      <c r="H9" s="288" t="s">
        <v>92</v>
      </c>
      <c r="I9" s="294">
        <v>6.77</v>
      </c>
      <c r="J9" s="288" t="s">
        <v>93</v>
      </c>
      <c r="K9" s="288" t="s">
        <v>60</v>
      </c>
      <c r="L9" s="288" t="s">
        <v>61</v>
      </c>
      <c r="M9" s="289">
        <v>1.5</v>
      </c>
      <c r="N9" s="288" t="s">
        <v>62</v>
      </c>
      <c r="O9" s="288" t="s">
        <v>63</v>
      </c>
      <c r="P9" s="287" t="s">
        <v>49</v>
      </c>
      <c r="Q9" s="287" t="s">
        <v>94</v>
      </c>
      <c r="R9" s="295" t="s">
        <v>64</v>
      </c>
    </row>
    <row r="10" s="279" customFormat="1" ht="20" customHeight="1" spans="1:18">
      <c r="A10" s="289">
        <v>7</v>
      </c>
      <c r="B10" s="290" t="s">
        <v>101</v>
      </c>
      <c r="C10" s="291" t="s">
        <v>83</v>
      </c>
      <c r="D10" s="292" t="s">
        <v>84</v>
      </c>
      <c r="E10" s="288">
        <v>8512201000</v>
      </c>
      <c r="F10" s="293" t="s">
        <v>59</v>
      </c>
      <c r="G10" s="288" t="s">
        <v>102</v>
      </c>
      <c r="H10" s="288" t="s">
        <v>92</v>
      </c>
      <c r="I10" s="294">
        <v>5.3</v>
      </c>
      <c r="J10" s="288" t="s">
        <v>93</v>
      </c>
      <c r="K10" s="288" t="s">
        <v>60</v>
      </c>
      <c r="L10" s="288" t="s">
        <v>61</v>
      </c>
      <c r="M10" s="289">
        <v>1.5</v>
      </c>
      <c r="N10" s="288" t="s">
        <v>62</v>
      </c>
      <c r="O10" s="288" t="s">
        <v>63</v>
      </c>
      <c r="P10" s="287" t="s">
        <v>49</v>
      </c>
      <c r="Q10" s="287" t="s">
        <v>94</v>
      </c>
      <c r="R10" s="295" t="s">
        <v>64</v>
      </c>
    </row>
    <row r="11" s="279" customFormat="1" ht="20" customHeight="1" spans="1:18">
      <c r="A11" s="289">
        <v>8</v>
      </c>
      <c r="B11" s="290" t="s">
        <v>103</v>
      </c>
      <c r="C11" s="289" t="s">
        <v>83</v>
      </c>
      <c r="D11" s="292" t="s">
        <v>84</v>
      </c>
      <c r="E11" s="288">
        <v>8512201000</v>
      </c>
      <c r="F11" s="293" t="s">
        <v>59</v>
      </c>
      <c r="G11" s="294">
        <v>470</v>
      </c>
      <c r="H11" s="288" t="s">
        <v>92</v>
      </c>
      <c r="I11" s="294">
        <v>6.77</v>
      </c>
      <c r="J11" s="288" t="s">
        <v>93</v>
      </c>
      <c r="K11" s="288" t="s">
        <v>60</v>
      </c>
      <c r="L11" s="288" t="s">
        <v>61</v>
      </c>
      <c r="M11" s="289">
        <v>1.5</v>
      </c>
      <c r="N11" s="288" t="s">
        <v>62</v>
      </c>
      <c r="O11" s="288" t="s">
        <v>63</v>
      </c>
      <c r="P11" s="287" t="s">
        <v>49</v>
      </c>
      <c r="Q11" s="287" t="s">
        <v>94</v>
      </c>
      <c r="R11" s="295" t="s">
        <v>64</v>
      </c>
    </row>
    <row r="12" s="279" customFormat="1" ht="20" customHeight="1" spans="1:18">
      <c r="A12" s="289">
        <v>9</v>
      </c>
      <c r="B12" s="290" t="s">
        <v>104</v>
      </c>
      <c r="C12" s="289" t="s">
        <v>83</v>
      </c>
      <c r="D12" s="292" t="s">
        <v>84</v>
      </c>
      <c r="E12" s="288">
        <v>8512201000</v>
      </c>
      <c r="F12" s="293" t="s">
        <v>59</v>
      </c>
      <c r="G12" s="296">
        <v>60.9</v>
      </c>
      <c r="H12" s="288" t="s">
        <v>92</v>
      </c>
      <c r="I12" s="297">
        <v>1.7</v>
      </c>
      <c r="J12" s="288" t="s">
        <v>93</v>
      </c>
      <c r="K12" s="288" t="s">
        <v>60</v>
      </c>
      <c r="L12" s="288" t="s">
        <v>61</v>
      </c>
      <c r="M12" s="289">
        <v>1.5</v>
      </c>
      <c r="N12" s="288" t="s">
        <v>62</v>
      </c>
      <c r="O12" s="288" t="s">
        <v>63</v>
      </c>
      <c r="P12" s="287" t="s">
        <v>49</v>
      </c>
      <c r="Q12" s="287" t="s">
        <v>94</v>
      </c>
      <c r="R12" s="295" t="s">
        <v>64</v>
      </c>
    </row>
    <row r="13" s="279" customFormat="1" ht="20" customHeight="1" spans="1:18">
      <c r="A13" s="289">
        <v>10</v>
      </c>
      <c r="B13" s="290" t="s">
        <v>105</v>
      </c>
      <c r="C13" s="289" t="s">
        <v>57</v>
      </c>
      <c r="D13" s="292" t="s">
        <v>58</v>
      </c>
      <c r="E13" s="298">
        <v>8512201000</v>
      </c>
      <c r="F13" s="299" t="s">
        <v>59</v>
      </c>
      <c r="G13" s="300">
        <v>17.6</v>
      </c>
      <c r="H13" s="288" t="s">
        <v>92</v>
      </c>
      <c r="I13" s="297">
        <v>0.35</v>
      </c>
      <c r="J13" s="288" t="s">
        <v>93</v>
      </c>
      <c r="K13" s="288" t="s">
        <v>61</v>
      </c>
      <c r="L13" s="301" t="s">
        <v>61</v>
      </c>
      <c r="M13" s="289">
        <v>1.5</v>
      </c>
      <c r="N13" s="301" t="s">
        <v>62</v>
      </c>
      <c r="O13" s="288" t="s">
        <v>63</v>
      </c>
      <c r="P13" s="287" t="s">
        <v>49</v>
      </c>
      <c r="Q13" s="287" t="s">
        <v>94</v>
      </c>
      <c r="R13" s="295" t="s">
        <v>64</v>
      </c>
    </row>
    <row r="14" s="279" customFormat="1" ht="20" customHeight="1" spans="1:18">
      <c r="A14" s="289">
        <v>11</v>
      </c>
      <c r="B14" s="289" t="s">
        <v>106</v>
      </c>
      <c r="C14" s="289" t="s">
        <v>57</v>
      </c>
      <c r="D14" s="292" t="s">
        <v>58</v>
      </c>
      <c r="E14" s="298">
        <v>8512201000</v>
      </c>
      <c r="F14" s="299" t="s">
        <v>59</v>
      </c>
      <c r="G14" s="300">
        <v>101</v>
      </c>
      <c r="H14" s="288" t="s">
        <v>92</v>
      </c>
      <c r="I14" s="297">
        <v>8.3</v>
      </c>
      <c r="J14" s="288" t="s">
        <v>93</v>
      </c>
      <c r="K14" s="288" t="s">
        <v>60</v>
      </c>
      <c r="L14" s="301" t="s">
        <v>61</v>
      </c>
      <c r="M14" s="289">
        <v>1.5</v>
      </c>
      <c r="N14" s="301" t="s">
        <v>62</v>
      </c>
      <c r="O14" s="288" t="s">
        <v>63</v>
      </c>
      <c r="P14" s="287" t="s">
        <v>49</v>
      </c>
      <c r="Q14" s="287" t="s">
        <v>94</v>
      </c>
      <c r="R14" s="295" t="s">
        <v>64</v>
      </c>
    </row>
    <row r="15" s="279" customFormat="1" ht="20" customHeight="1" spans="1:18">
      <c r="A15" s="289">
        <v>12</v>
      </c>
      <c r="B15" s="289" t="s">
        <v>107</v>
      </c>
      <c r="C15" s="289" t="s">
        <v>57</v>
      </c>
      <c r="D15" s="292" t="s">
        <v>108</v>
      </c>
      <c r="E15" s="298">
        <v>8512201000</v>
      </c>
      <c r="F15" s="299" t="s">
        <v>59</v>
      </c>
      <c r="G15" s="300">
        <v>145.1</v>
      </c>
      <c r="H15" s="288" t="s">
        <v>92</v>
      </c>
      <c r="I15" s="297">
        <v>0.35</v>
      </c>
      <c r="J15" s="288" t="s">
        <v>93</v>
      </c>
      <c r="K15" s="288" t="s">
        <v>61</v>
      </c>
      <c r="L15" s="301" t="s">
        <v>61</v>
      </c>
      <c r="M15" s="289">
        <v>1.5</v>
      </c>
      <c r="N15" s="301" t="s">
        <v>62</v>
      </c>
      <c r="O15" s="288" t="s">
        <v>63</v>
      </c>
      <c r="P15" s="287" t="s">
        <v>49</v>
      </c>
      <c r="Q15" s="287" t="s">
        <v>94</v>
      </c>
      <c r="R15" s="295" t="s">
        <v>64</v>
      </c>
    </row>
    <row r="16" s="279" customFormat="1" ht="20" customHeight="1" spans="1:18">
      <c r="A16" s="289">
        <v>13</v>
      </c>
      <c r="B16" s="289" t="s">
        <v>109</v>
      </c>
      <c r="C16" s="289" t="s">
        <v>57</v>
      </c>
      <c r="D16" s="292" t="s">
        <v>58</v>
      </c>
      <c r="E16" s="288">
        <v>8512201000</v>
      </c>
      <c r="F16" s="293" t="s">
        <v>59</v>
      </c>
      <c r="G16" s="294">
        <v>189.2</v>
      </c>
      <c r="H16" s="288" t="s">
        <v>92</v>
      </c>
      <c r="I16" s="294">
        <v>10.5</v>
      </c>
      <c r="J16" s="288" t="s">
        <v>93</v>
      </c>
      <c r="K16" s="288" t="s">
        <v>61</v>
      </c>
      <c r="L16" s="288" t="s">
        <v>61</v>
      </c>
      <c r="M16" s="289">
        <v>1.5</v>
      </c>
      <c r="N16" s="288" t="s">
        <v>62</v>
      </c>
      <c r="O16" s="288" t="s">
        <v>63</v>
      </c>
      <c r="P16" s="287" t="s">
        <v>49</v>
      </c>
      <c r="Q16" s="287" t="s">
        <v>94</v>
      </c>
      <c r="R16" s="295" t="s">
        <v>64</v>
      </c>
    </row>
    <row r="17" s="279" customFormat="1" ht="20" customHeight="1" spans="1:18">
      <c r="A17" s="289">
        <v>14</v>
      </c>
      <c r="B17" s="289" t="s">
        <v>110</v>
      </c>
      <c r="C17" s="289" t="s">
        <v>57</v>
      </c>
      <c r="D17" s="292" t="s">
        <v>58</v>
      </c>
      <c r="E17" s="298">
        <v>8512201000</v>
      </c>
      <c r="F17" s="299" t="s">
        <v>59</v>
      </c>
      <c r="G17" s="302">
        <v>233.7</v>
      </c>
      <c r="H17" s="288" t="s">
        <v>92</v>
      </c>
      <c r="I17" s="297">
        <v>3.6</v>
      </c>
      <c r="J17" s="288" t="s">
        <v>93</v>
      </c>
      <c r="K17" s="288" t="s">
        <v>60</v>
      </c>
      <c r="L17" s="301" t="s">
        <v>61</v>
      </c>
      <c r="M17" s="289">
        <v>1.5</v>
      </c>
      <c r="N17" s="301" t="s">
        <v>62</v>
      </c>
      <c r="O17" s="288" t="s">
        <v>63</v>
      </c>
      <c r="P17" s="287" t="s">
        <v>49</v>
      </c>
      <c r="Q17" s="287" t="s">
        <v>94</v>
      </c>
      <c r="R17" s="295" t="s">
        <v>64</v>
      </c>
    </row>
    <row r="18" s="279" customFormat="1" ht="20" customHeight="1" spans="1:18">
      <c r="A18" s="289">
        <v>15</v>
      </c>
      <c r="B18" s="289" t="s">
        <v>111</v>
      </c>
      <c r="C18" s="289" t="s">
        <v>57</v>
      </c>
      <c r="D18" s="292" t="s">
        <v>58</v>
      </c>
      <c r="E18" s="288">
        <v>8512201000</v>
      </c>
      <c r="F18" s="293" t="s">
        <v>59</v>
      </c>
      <c r="G18" s="288">
        <v>278.5</v>
      </c>
      <c r="H18" s="288" t="s">
        <v>92</v>
      </c>
      <c r="I18" s="294">
        <v>4.14</v>
      </c>
      <c r="J18" s="288" t="s">
        <v>93</v>
      </c>
      <c r="K18" s="288" t="s">
        <v>60</v>
      </c>
      <c r="L18" s="288" t="s">
        <v>61</v>
      </c>
      <c r="M18" s="289">
        <v>1.5</v>
      </c>
      <c r="N18" s="288" t="s">
        <v>62</v>
      </c>
      <c r="O18" s="288" t="s">
        <v>63</v>
      </c>
      <c r="P18" s="287" t="s">
        <v>49</v>
      </c>
      <c r="Q18" s="287" t="s">
        <v>94</v>
      </c>
      <c r="R18" s="295" t="s">
        <v>64</v>
      </c>
    </row>
    <row r="19" s="279" customFormat="1" ht="20" customHeight="1" spans="1:18">
      <c r="A19" s="289">
        <v>16</v>
      </c>
      <c r="B19" s="289" t="s">
        <v>112</v>
      </c>
      <c r="C19" s="289" t="s">
        <v>57</v>
      </c>
      <c r="D19" s="292" t="s">
        <v>58</v>
      </c>
      <c r="E19" s="288">
        <v>8512201000</v>
      </c>
      <c r="F19" s="293" t="s">
        <v>59</v>
      </c>
      <c r="G19" s="289">
        <v>316</v>
      </c>
      <c r="H19" s="288" t="s">
        <v>92</v>
      </c>
      <c r="I19" s="294">
        <v>4.6</v>
      </c>
      <c r="J19" s="288" t="s">
        <v>93</v>
      </c>
      <c r="K19" s="288" t="s">
        <v>60</v>
      </c>
      <c r="L19" s="288" t="s">
        <v>61</v>
      </c>
      <c r="M19" s="289">
        <v>1.5</v>
      </c>
      <c r="N19" s="288" t="s">
        <v>62</v>
      </c>
      <c r="O19" s="288" t="s">
        <v>63</v>
      </c>
      <c r="P19" s="287" t="s">
        <v>49</v>
      </c>
      <c r="Q19" s="287" t="s">
        <v>94</v>
      </c>
      <c r="R19" s="295" t="s">
        <v>64</v>
      </c>
    </row>
    <row r="20" s="279" customFormat="1" ht="20" customHeight="1" spans="1:18">
      <c r="A20" s="289">
        <v>17</v>
      </c>
      <c r="B20" s="289" t="s">
        <v>56</v>
      </c>
      <c r="C20" s="289" t="s">
        <v>57</v>
      </c>
      <c r="D20" s="292" t="s">
        <v>58</v>
      </c>
      <c r="E20" s="288">
        <v>8512201000</v>
      </c>
      <c r="F20" s="293" t="s">
        <v>59</v>
      </c>
      <c r="G20" s="296">
        <v>371.4</v>
      </c>
      <c r="H20" s="288" t="s">
        <v>92</v>
      </c>
      <c r="I20" s="297">
        <v>5.6</v>
      </c>
      <c r="J20" s="288" t="s">
        <v>93</v>
      </c>
      <c r="K20" s="288" t="s">
        <v>60</v>
      </c>
      <c r="L20" s="288" t="s">
        <v>61</v>
      </c>
      <c r="M20" s="289">
        <v>1.5</v>
      </c>
      <c r="N20" s="288" t="s">
        <v>62</v>
      </c>
      <c r="O20" s="288" t="s">
        <v>63</v>
      </c>
      <c r="P20" s="287" t="s">
        <v>49</v>
      </c>
      <c r="Q20" s="287" t="s">
        <v>94</v>
      </c>
      <c r="R20" s="295" t="s">
        <v>64</v>
      </c>
    </row>
    <row r="21" s="279" customFormat="1" ht="20" customHeight="1" spans="1:18">
      <c r="A21" s="289">
        <v>18</v>
      </c>
      <c r="B21" s="289" t="s">
        <v>73</v>
      </c>
      <c r="C21" s="303" t="s">
        <v>57</v>
      </c>
      <c r="D21" s="292" t="s">
        <v>58</v>
      </c>
      <c r="E21" s="301">
        <v>8512201000</v>
      </c>
      <c r="F21" s="299" t="s">
        <v>59</v>
      </c>
      <c r="G21" s="300">
        <v>461.5</v>
      </c>
      <c r="H21" s="288" t="s">
        <v>92</v>
      </c>
      <c r="I21" s="300">
        <v>6.6</v>
      </c>
      <c r="J21" s="288" t="s">
        <v>93</v>
      </c>
      <c r="K21" s="301" t="s">
        <v>60</v>
      </c>
      <c r="L21" s="301" t="s">
        <v>61</v>
      </c>
      <c r="M21" s="289">
        <v>1.5</v>
      </c>
      <c r="N21" s="301" t="s">
        <v>62</v>
      </c>
      <c r="O21" s="301" t="s">
        <v>63</v>
      </c>
      <c r="P21" s="304" t="s">
        <v>49</v>
      </c>
      <c r="Q21" s="287" t="s">
        <v>94</v>
      </c>
      <c r="R21" s="305" t="s">
        <v>64</v>
      </c>
    </row>
    <row r="22" s="279" customFormat="1" ht="20" customHeight="1" spans="1:18">
      <c r="A22" s="289">
        <v>19</v>
      </c>
      <c r="B22" s="289" t="s">
        <v>113</v>
      </c>
      <c r="C22" s="289" t="s">
        <v>57</v>
      </c>
      <c r="D22" s="292" t="s">
        <v>58</v>
      </c>
      <c r="E22" s="298">
        <v>8512201000</v>
      </c>
      <c r="F22" s="299" t="s">
        <v>59</v>
      </c>
      <c r="G22" s="300">
        <v>502</v>
      </c>
      <c r="H22" s="288" t="s">
        <v>92</v>
      </c>
      <c r="I22" s="297">
        <v>5.6</v>
      </c>
      <c r="J22" s="288" t="s">
        <v>93</v>
      </c>
      <c r="K22" s="288" t="s">
        <v>60</v>
      </c>
      <c r="L22" s="301" t="s">
        <v>61</v>
      </c>
      <c r="M22" s="289">
        <v>1.5</v>
      </c>
      <c r="N22" s="301" t="s">
        <v>62</v>
      </c>
      <c r="O22" s="288" t="s">
        <v>63</v>
      </c>
      <c r="P22" s="287" t="s">
        <v>49</v>
      </c>
      <c r="Q22" s="287" t="s">
        <v>94</v>
      </c>
      <c r="R22" s="295" t="s">
        <v>64</v>
      </c>
    </row>
    <row r="23" s="279" customFormat="1" ht="20" customHeight="1" spans="1:18">
      <c r="A23" s="289">
        <v>20</v>
      </c>
      <c r="B23" s="289" t="s">
        <v>114</v>
      </c>
      <c r="C23" s="301" t="s">
        <v>57</v>
      </c>
      <c r="D23" s="292" t="s">
        <v>58</v>
      </c>
      <c r="E23" s="301">
        <v>8512201000</v>
      </c>
      <c r="F23" s="299" t="s">
        <v>59</v>
      </c>
      <c r="G23" s="300">
        <v>549.6</v>
      </c>
      <c r="H23" s="288" t="s">
        <v>92</v>
      </c>
      <c r="I23" s="300">
        <v>0.355</v>
      </c>
      <c r="J23" s="288" t="s">
        <v>93</v>
      </c>
      <c r="K23" s="301" t="s">
        <v>61</v>
      </c>
      <c r="L23" s="301" t="s">
        <v>61</v>
      </c>
      <c r="M23" s="289">
        <v>1.5</v>
      </c>
      <c r="N23" s="301" t="s">
        <v>62</v>
      </c>
      <c r="O23" s="301" t="s">
        <v>63</v>
      </c>
      <c r="P23" s="304" t="s">
        <v>49</v>
      </c>
      <c r="Q23" s="287" t="s">
        <v>94</v>
      </c>
      <c r="R23" s="305" t="s">
        <v>64</v>
      </c>
    </row>
    <row r="24" s="279" customFormat="1" ht="20" customHeight="1" spans="1:18">
      <c r="A24" s="289">
        <v>21</v>
      </c>
      <c r="B24" s="289" t="s">
        <v>115</v>
      </c>
      <c r="C24" s="301" t="s">
        <v>116</v>
      </c>
      <c r="D24" s="292" t="s">
        <v>117</v>
      </c>
      <c r="E24" s="300">
        <v>8537109090</v>
      </c>
      <c r="F24" s="299" t="s">
        <v>118</v>
      </c>
      <c r="G24" s="300">
        <v>22.5</v>
      </c>
      <c r="H24" s="288" t="s">
        <v>92</v>
      </c>
      <c r="I24" s="300">
        <v>0.5</v>
      </c>
      <c r="J24" s="288" t="s">
        <v>93</v>
      </c>
      <c r="K24" s="301" t="s">
        <v>61</v>
      </c>
      <c r="L24" s="301" t="s">
        <v>61</v>
      </c>
      <c r="M24" s="289">
        <v>0.2</v>
      </c>
      <c r="N24" s="301" t="s">
        <v>62</v>
      </c>
      <c r="O24" s="301" t="s">
        <v>63</v>
      </c>
      <c r="P24" s="304" t="s">
        <v>49</v>
      </c>
      <c r="Q24" s="287" t="s">
        <v>94</v>
      </c>
      <c r="R24" s="305" t="s">
        <v>64</v>
      </c>
    </row>
    <row r="25" s="279" customFormat="1" ht="20" customHeight="1" spans="1:18">
      <c r="A25" s="289">
        <v>22</v>
      </c>
      <c r="B25" s="303" t="s">
        <v>119</v>
      </c>
      <c r="C25" s="301" t="s">
        <v>120</v>
      </c>
      <c r="D25" s="306" t="s">
        <v>121</v>
      </c>
      <c r="E25" s="300">
        <v>8544421100</v>
      </c>
      <c r="F25" s="299" t="s">
        <v>122</v>
      </c>
      <c r="G25" s="300">
        <v>2.9</v>
      </c>
      <c r="H25" s="288" t="s">
        <v>92</v>
      </c>
      <c r="I25" s="301">
        <v>1.9</v>
      </c>
      <c r="J25" s="288" t="s">
        <v>123</v>
      </c>
      <c r="K25" s="301" t="s">
        <v>60</v>
      </c>
      <c r="L25" s="301" t="s">
        <v>62</v>
      </c>
      <c r="M25" s="303">
        <v>1.5</v>
      </c>
      <c r="N25" s="301" t="s">
        <v>124</v>
      </c>
      <c r="O25" s="301" t="s">
        <v>63</v>
      </c>
      <c r="P25" s="304" t="s">
        <v>49</v>
      </c>
      <c r="Q25" s="287" t="s">
        <v>94</v>
      </c>
      <c r="R25" s="305" t="s">
        <v>64</v>
      </c>
    </row>
    <row r="26" s="279" customFormat="1" ht="20" customHeight="1" spans="1:18">
      <c r="A26" s="289">
        <v>23</v>
      </c>
      <c r="B26" s="289" t="s">
        <v>125</v>
      </c>
      <c r="C26" s="301" t="s">
        <v>126</v>
      </c>
      <c r="D26" s="292" t="s">
        <v>127</v>
      </c>
      <c r="E26" s="298">
        <v>8512201000</v>
      </c>
      <c r="F26" s="299" t="s">
        <v>59</v>
      </c>
      <c r="G26" s="300">
        <v>206.7</v>
      </c>
      <c r="H26" s="288" t="s">
        <v>92</v>
      </c>
      <c r="I26" s="297">
        <v>5.6</v>
      </c>
      <c r="J26" s="288" t="s">
        <v>93</v>
      </c>
      <c r="K26" s="288" t="s">
        <v>60</v>
      </c>
      <c r="L26" s="301" t="s">
        <v>61</v>
      </c>
      <c r="M26" s="289">
        <v>1.5</v>
      </c>
      <c r="N26" s="301" t="s">
        <v>62</v>
      </c>
      <c r="O26" s="288" t="s">
        <v>63</v>
      </c>
      <c r="P26" s="287" t="s">
        <v>49</v>
      </c>
      <c r="Q26" s="287" t="s">
        <v>94</v>
      </c>
      <c r="R26" s="295" t="s">
        <v>64</v>
      </c>
    </row>
    <row r="27" s="279" customFormat="1" ht="20" customHeight="1" spans="1:18">
      <c r="A27" s="289">
        <v>24</v>
      </c>
      <c r="B27" s="307" t="s">
        <v>128</v>
      </c>
      <c r="C27" s="301" t="s">
        <v>129</v>
      </c>
      <c r="D27" s="306" t="s">
        <v>130</v>
      </c>
      <c r="E27" s="288">
        <v>8512201000</v>
      </c>
      <c r="F27" s="293" t="s">
        <v>59</v>
      </c>
      <c r="G27" s="300">
        <v>23.3</v>
      </c>
      <c r="H27" s="288" t="s">
        <v>92</v>
      </c>
      <c r="I27" s="300">
        <v>0.4</v>
      </c>
      <c r="J27" s="288" t="s">
        <v>93</v>
      </c>
      <c r="K27" s="301" t="s">
        <v>131</v>
      </c>
      <c r="L27" s="301" t="s">
        <v>61</v>
      </c>
      <c r="M27" s="289">
        <v>0.8</v>
      </c>
      <c r="N27" s="288" t="s">
        <v>62</v>
      </c>
      <c r="O27" s="288" t="s">
        <v>63</v>
      </c>
      <c r="P27" s="287" t="s">
        <v>49</v>
      </c>
      <c r="Q27" s="287" t="s">
        <v>94</v>
      </c>
      <c r="R27" s="295" t="s">
        <v>64</v>
      </c>
    </row>
    <row r="28" ht="20" customHeight="1" spans="1:18">
      <c r="A28" s="308"/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8"/>
      <c r="Q28" s="287"/>
      <c r="R28" s="308"/>
    </row>
    <row r="29" ht="20" customHeight="1" spans="1:18">
      <c r="A29" s="310"/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8"/>
      <c r="Q29" s="308"/>
      <c r="R29" s="308"/>
    </row>
  </sheetData>
  <autoFilter xmlns:etc="http://www.wps.cn/officeDocument/2017/etCustomData" ref="A3:R27" etc:filterBottomFollowUsedRange="0">
    <extLst/>
  </autoFilter>
  <mergeCells count="1">
    <mergeCell ref="A1:R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2"/>
  <sheetViews>
    <sheetView view="pageBreakPreview" zoomScale="85" zoomScaleNormal="85" topLeftCell="A10" workbookViewId="0">
      <selection activeCell="O10" sqref="O10:S10"/>
    </sheetView>
  </sheetViews>
  <sheetFormatPr defaultColWidth="10" defaultRowHeight="15"/>
  <cols>
    <col min="1" max="1" width="6.94444444444444" style="117" customWidth="1"/>
    <col min="2" max="2" width="11.2407407407407" style="117" customWidth="1"/>
    <col min="3" max="3" width="6.66666666666667" style="117" customWidth="1"/>
    <col min="4" max="4" width="23.3333333333333" style="117" customWidth="1"/>
    <col min="5" max="5" width="12.0833333333333" style="117" customWidth="1"/>
    <col min="6" max="6" width="13.75" style="117" customWidth="1"/>
    <col min="7" max="7" width="11.7592592592593" style="118" customWidth="1"/>
    <col min="8" max="8" width="7.5" style="117" customWidth="1"/>
    <col min="9" max="9" width="8.75" style="119" customWidth="1"/>
    <col min="10" max="10" width="7.91666666666667" style="117" customWidth="1"/>
    <col min="11" max="11" width="8.47222222222222" style="117" customWidth="1"/>
    <col min="12" max="12" width="5.97222222222222" style="117" customWidth="1"/>
    <col min="13" max="13" width="5.83333333333333" style="117" customWidth="1"/>
    <col min="14" max="14" width="5.69444444444444" style="117" customWidth="1"/>
    <col min="15" max="15" width="8.05555555555556" style="117" customWidth="1"/>
    <col min="16" max="16" width="4.58333333333333" style="117" customWidth="1"/>
    <col min="17" max="17" width="6.94444444444444" style="117" customWidth="1"/>
    <col min="18" max="18" width="8.47222222222222" style="117" customWidth="1"/>
    <col min="19" max="19" width="9.44444444444444" style="117" customWidth="1"/>
    <col min="20" max="20" width="9.16666666666667" style="117" customWidth="1"/>
    <col min="21" max="21" width="8.61111111111111" style="117" customWidth="1"/>
    <col min="22" max="22" width="16.1111111111111" style="117" customWidth="1"/>
    <col min="23" max="23" width="12.7777777777778" style="117" customWidth="1"/>
    <col min="24" max="25" width="10" style="117"/>
    <col min="26" max="26" width="9.58333333333333" style="117" customWidth="1"/>
    <col min="27" max="27" width="14.1666666666667" style="117" customWidth="1"/>
    <col min="28" max="28" width="10" style="117"/>
    <col min="29" max="29" width="13.1944444444444" style="117" customWidth="1"/>
    <col min="30" max="30" width="13.0555555555556" style="117" customWidth="1"/>
    <col min="31" max="256" width="10" style="117"/>
    <col min="257" max="257" width="6.94444444444444" style="117" customWidth="1"/>
    <col min="258" max="258" width="8.19444444444444" style="117" customWidth="1"/>
    <col min="259" max="259" width="6.66666666666667" style="117" customWidth="1"/>
    <col min="260" max="260" width="23.3333333333333" style="117" customWidth="1"/>
    <col min="261" max="261" width="12.0833333333333" style="117" customWidth="1"/>
    <col min="262" max="262" width="13.75" style="117" customWidth="1"/>
    <col min="263" max="263" width="12.2222222222222" style="117" customWidth="1"/>
    <col min="264" max="264" width="7.5" style="117" customWidth="1"/>
    <col min="265" max="265" width="8.75" style="117" customWidth="1"/>
    <col min="266" max="266" width="7.91666666666667" style="117" customWidth="1"/>
    <col min="267" max="267" width="8.47222222222222" style="117" customWidth="1"/>
    <col min="268" max="268" width="5.97222222222222" style="117" customWidth="1"/>
    <col min="269" max="269" width="5.83333333333333" style="117" customWidth="1"/>
    <col min="270" max="270" width="5.69444444444444" style="117" customWidth="1"/>
    <col min="271" max="271" width="8.05555555555556" style="117" customWidth="1"/>
    <col min="272" max="272" width="4.58333333333333" style="117" customWidth="1"/>
    <col min="273" max="273" width="6.94444444444444" style="117" customWidth="1"/>
    <col min="274" max="274" width="8.47222222222222" style="117" customWidth="1"/>
    <col min="275" max="275" width="9.44444444444444" style="117" customWidth="1"/>
    <col min="276" max="276" width="9.16666666666667" style="117" customWidth="1"/>
    <col min="277" max="277" width="8.61111111111111" style="117" customWidth="1"/>
    <col min="278" max="278" width="7.63888888888889" style="117" customWidth="1"/>
    <col min="279" max="512" width="10" style="117"/>
    <col min="513" max="513" width="6.94444444444444" style="117" customWidth="1"/>
    <col min="514" max="514" width="8.19444444444444" style="117" customWidth="1"/>
    <col min="515" max="515" width="6.66666666666667" style="117" customWidth="1"/>
    <col min="516" max="516" width="23.3333333333333" style="117" customWidth="1"/>
    <col min="517" max="517" width="12.0833333333333" style="117" customWidth="1"/>
    <col min="518" max="518" width="13.75" style="117" customWidth="1"/>
    <col min="519" max="519" width="12.2222222222222" style="117" customWidth="1"/>
    <col min="520" max="520" width="7.5" style="117" customWidth="1"/>
    <col min="521" max="521" width="8.75" style="117" customWidth="1"/>
    <col min="522" max="522" width="7.91666666666667" style="117" customWidth="1"/>
    <col min="523" max="523" width="8.47222222222222" style="117" customWidth="1"/>
    <col min="524" max="524" width="5.97222222222222" style="117" customWidth="1"/>
    <col min="525" max="525" width="5.83333333333333" style="117" customWidth="1"/>
    <col min="526" max="526" width="5.69444444444444" style="117" customWidth="1"/>
    <col min="527" max="527" width="8.05555555555556" style="117" customWidth="1"/>
    <col min="528" max="528" width="4.58333333333333" style="117" customWidth="1"/>
    <col min="529" max="529" width="6.94444444444444" style="117" customWidth="1"/>
    <col min="530" max="530" width="8.47222222222222" style="117" customWidth="1"/>
    <col min="531" max="531" width="9.44444444444444" style="117" customWidth="1"/>
    <col min="532" max="532" width="9.16666666666667" style="117" customWidth="1"/>
    <col min="533" max="533" width="8.61111111111111" style="117" customWidth="1"/>
    <col min="534" max="534" width="7.63888888888889" style="117" customWidth="1"/>
    <col min="535" max="768" width="10" style="117"/>
    <col min="769" max="769" width="6.94444444444444" style="117" customWidth="1"/>
    <col min="770" max="770" width="8.19444444444444" style="117" customWidth="1"/>
    <col min="771" max="771" width="6.66666666666667" style="117" customWidth="1"/>
    <col min="772" max="772" width="23.3333333333333" style="117" customWidth="1"/>
    <col min="773" max="773" width="12.0833333333333" style="117" customWidth="1"/>
    <col min="774" max="774" width="13.75" style="117" customWidth="1"/>
    <col min="775" max="775" width="12.2222222222222" style="117" customWidth="1"/>
    <col min="776" max="776" width="7.5" style="117" customWidth="1"/>
    <col min="777" max="777" width="8.75" style="117" customWidth="1"/>
    <col min="778" max="778" width="7.91666666666667" style="117" customWidth="1"/>
    <col min="779" max="779" width="8.47222222222222" style="117" customWidth="1"/>
    <col min="780" max="780" width="5.97222222222222" style="117" customWidth="1"/>
    <col min="781" max="781" width="5.83333333333333" style="117" customWidth="1"/>
    <col min="782" max="782" width="5.69444444444444" style="117" customWidth="1"/>
    <col min="783" max="783" width="8.05555555555556" style="117" customWidth="1"/>
    <col min="784" max="784" width="4.58333333333333" style="117" customWidth="1"/>
    <col min="785" max="785" width="6.94444444444444" style="117" customWidth="1"/>
    <col min="786" max="786" width="8.47222222222222" style="117" customWidth="1"/>
    <col min="787" max="787" width="9.44444444444444" style="117" customWidth="1"/>
    <col min="788" max="788" width="9.16666666666667" style="117" customWidth="1"/>
    <col min="789" max="789" width="8.61111111111111" style="117" customWidth="1"/>
    <col min="790" max="790" width="7.63888888888889" style="117" customWidth="1"/>
    <col min="791" max="1024" width="10" style="117"/>
    <col min="1025" max="1025" width="6.94444444444444" style="117" customWidth="1"/>
    <col min="1026" max="1026" width="8.19444444444444" style="117" customWidth="1"/>
    <col min="1027" max="1027" width="6.66666666666667" style="117" customWidth="1"/>
    <col min="1028" max="1028" width="23.3333333333333" style="117" customWidth="1"/>
    <col min="1029" max="1029" width="12.0833333333333" style="117" customWidth="1"/>
    <col min="1030" max="1030" width="13.75" style="117" customWidth="1"/>
    <col min="1031" max="1031" width="12.2222222222222" style="117" customWidth="1"/>
    <col min="1032" max="1032" width="7.5" style="117" customWidth="1"/>
    <col min="1033" max="1033" width="8.75" style="117" customWidth="1"/>
    <col min="1034" max="1034" width="7.91666666666667" style="117" customWidth="1"/>
    <col min="1035" max="1035" width="8.47222222222222" style="117" customWidth="1"/>
    <col min="1036" max="1036" width="5.97222222222222" style="117" customWidth="1"/>
    <col min="1037" max="1037" width="5.83333333333333" style="117" customWidth="1"/>
    <col min="1038" max="1038" width="5.69444444444444" style="117" customWidth="1"/>
    <col min="1039" max="1039" width="8.05555555555556" style="117" customWidth="1"/>
    <col min="1040" max="1040" width="4.58333333333333" style="117" customWidth="1"/>
    <col min="1041" max="1041" width="6.94444444444444" style="117" customWidth="1"/>
    <col min="1042" max="1042" width="8.47222222222222" style="117" customWidth="1"/>
    <col min="1043" max="1043" width="9.44444444444444" style="117" customWidth="1"/>
    <col min="1044" max="1044" width="9.16666666666667" style="117" customWidth="1"/>
    <col min="1045" max="1045" width="8.61111111111111" style="117" customWidth="1"/>
    <col min="1046" max="1046" width="7.63888888888889" style="117" customWidth="1"/>
    <col min="1047" max="1280" width="10" style="117"/>
    <col min="1281" max="1281" width="6.94444444444444" style="117" customWidth="1"/>
    <col min="1282" max="1282" width="8.19444444444444" style="117" customWidth="1"/>
    <col min="1283" max="1283" width="6.66666666666667" style="117" customWidth="1"/>
    <col min="1284" max="1284" width="23.3333333333333" style="117" customWidth="1"/>
    <col min="1285" max="1285" width="12.0833333333333" style="117" customWidth="1"/>
    <col min="1286" max="1286" width="13.75" style="117" customWidth="1"/>
    <col min="1287" max="1287" width="12.2222222222222" style="117" customWidth="1"/>
    <col min="1288" max="1288" width="7.5" style="117" customWidth="1"/>
    <col min="1289" max="1289" width="8.75" style="117" customWidth="1"/>
    <col min="1290" max="1290" width="7.91666666666667" style="117" customWidth="1"/>
    <col min="1291" max="1291" width="8.47222222222222" style="117" customWidth="1"/>
    <col min="1292" max="1292" width="5.97222222222222" style="117" customWidth="1"/>
    <col min="1293" max="1293" width="5.83333333333333" style="117" customWidth="1"/>
    <col min="1294" max="1294" width="5.69444444444444" style="117" customWidth="1"/>
    <col min="1295" max="1295" width="8.05555555555556" style="117" customWidth="1"/>
    <col min="1296" max="1296" width="4.58333333333333" style="117" customWidth="1"/>
    <col min="1297" max="1297" width="6.94444444444444" style="117" customWidth="1"/>
    <col min="1298" max="1298" width="8.47222222222222" style="117" customWidth="1"/>
    <col min="1299" max="1299" width="9.44444444444444" style="117" customWidth="1"/>
    <col min="1300" max="1300" width="9.16666666666667" style="117" customWidth="1"/>
    <col min="1301" max="1301" width="8.61111111111111" style="117" customWidth="1"/>
    <col min="1302" max="1302" width="7.63888888888889" style="117" customWidth="1"/>
    <col min="1303" max="1536" width="10" style="117"/>
    <col min="1537" max="1537" width="6.94444444444444" style="117" customWidth="1"/>
    <col min="1538" max="1538" width="8.19444444444444" style="117" customWidth="1"/>
    <col min="1539" max="1539" width="6.66666666666667" style="117" customWidth="1"/>
    <col min="1540" max="1540" width="23.3333333333333" style="117" customWidth="1"/>
    <col min="1541" max="1541" width="12.0833333333333" style="117" customWidth="1"/>
    <col min="1542" max="1542" width="13.75" style="117" customWidth="1"/>
    <col min="1543" max="1543" width="12.2222222222222" style="117" customWidth="1"/>
    <col min="1544" max="1544" width="7.5" style="117" customWidth="1"/>
    <col min="1545" max="1545" width="8.75" style="117" customWidth="1"/>
    <col min="1546" max="1546" width="7.91666666666667" style="117" customWidth="1"/>
    <col min="1547" max="1547" width="8.47222222222222" style="117" customWidth="1"/>
    <col min="1548" max="1548" width="5.97222222222222" style="117" customWidth="1"/>
    <col min="1549" max="1549" width="5.83333333333333" style="117" customWidth="1"/>
    <col min="1550" max="1550" width="5.69444444444444" style="117" customWidth="1"/>
    <col min="1551" max="1551" width="8.05555555555556" style="117" customWidth="1"/>
    <col min="1552" max="1552" width="4.58333333333333" style="117" customWidth="1"/>
    <col min="1553" max="1553" width="6.94444444444444" style="117" customWidth="1"/>
    <col min="1554" max="1554" width="8.47222222222222" style="117" customWidth="1"/>
    <col min="1555" max="1555" width="9.44444444444444" style="117" customWidth="1"/>
    <col min="1556" max="1556" width="9.16666666666667" style="117" customWidth="1"/>
    <col min="1557" max="1557" width="8.61111111111111" style="117" customWidth="1"/>
    <col min="1558" max="1558" width="7.63888888888889" style="117" customWidth="1"/>
    <col min="1559" max="1792" width="10" style="117"/>
    <col min="1793" max="1793" width="6.94444444444444" style="117" customWidth="1"/>
    <col min="1794" max="1794" width="8.19444444444444" style="117" customWidth="1"/>
    <col min="1795" max="1795" width="6.66666666666667" style="117" customWidth="1"/>
    <col min="1796" max="1796" width="23.3333333333333" style="117" customWidth="1"/>
    <col min="1797" max="1797" width="12.0833333333333" style="117" customWidth="1"/>
    <col min="1798" max="1798" width="13.75" style="117" customWidth="1"/>
    <col min="1799" max="1799" width="12.2222222222222" style="117" customWidth="1"/>
    <col min="1800" max="1800" width="7.5" style="117" customWidth="1"/>
    <col min="1801" max="1801" width="8.75" style="117" customWidth="1"/>
    <col min="1802" max="1802" width="7.91666666666667" style="117" customWidth="1"/>
    <col min="1803" max="1803" width="8.47222222222222" style="117" customWidth="1"/>
    <col min="1804" max="1804" width="5.97222222222222" style="117" customWidth="1"/>
    <col min="1805" max="1805" width="5.83333333333333" style="117" customWidth="1"/>
    <col min="1806" max="1806" width="5.69444444444444" style="117" customWidth="1"/>
    <col min="1807" max="1807" width="8.05555555555556" style="117" customWidth="1"/>
    <col min="1808" max="1808" width="4.58333333333333" style="117" customWidth="1"/>
    <col min="1809" max="1809" width="6.94444444444444" style="117" customWidth="1"/>
    <col min="1810" max="1810" width="8.47222222222222" style="117" customWidth="1"/>
    <col min="1811" max="1811" width="9.44444444444444" style="117" customWidth="1"/>
    <col min="1812" max="1812" width="9.16666666666667" style="117" customWidth="1"/>
    <col min="1813" max="1813" width="8.61111111111111" style="117" customWidth="1"/>
    <col min="1814" max="1814" width="7.63888888888889" style="117" customWidth="1"/>
    <col min="1815" max="2048" width="10" style="117"/>
    <col min="2049" max="2049" width="6.94444444444444" style="117" customWidth="1"/>
    <col min="2050" max="2050" width="8.19444444444444" style="117" customWidth="1"/>
    <col min="2051" max="2051" width="6.66666666666667" style="117" customWidth="1"/>
    <col min="2052" max="2052" width="23.3333333333333" style="117" customWidth="1"/>
    <col min="2053" max="2053" width="12.0833333333333" style="117" customWidth="1"/>
    <col min="2054" max="2054" width="13.75" style="117" customWidth="1"/>
    <col min="2055" max="2055" width="12.2222222222222" style="117" customWidth="1"/>
    <col min="2056" max="2056" width="7.5" style="117" customWidth="1"/>
    <col min="2057" max="2057" width="8.75" style="117" customWidth="1"/>
    <col min="2058" max="2058" width="7.91666666666667" style="117" customWidth="1"/>
    <col min="2059" max="2059" width="8.47222222222222" style="117" customWidth="1"/>
    <col min="2060" max="2060" width="5.97222222222222" style="117" customWidth="1"/>
    <col min="2061" max="2061" width="5.83333333333333" style="117" customWidth="1"/>
    <col min="2062" max="2062" width="5.69444444444444" style="117" customWidth="1"/>
    <col min="2063" max="2063" width="8.05555555555556" style="117" customWidth="1"/>
    <col min="2064" max="2064" width="4.58333333333333" style="117" customWidth="1"/>
    <col min="2065" max="2065" width="6.94444444444444" style="117" customWidth="1"/>
    <col min="2066" max="2066" width="8.47222222222222" style="117" customWidth="1"/>
    <col min="2067" max="2067" width="9.44444444444444" style="117" customWidth="1"/>
    <col min="2068" max="2068" width="9.16666666666667" style="117" customWidth="1"/>
    <col min="2069" max="2069" width="8.61111111111111" style="117" customWidth="1"/>
    <col min="2070" max="2070" width="7.63888888888889" style="117" customWidth="1"/>
    <col min="2071" max="2304" width="10" style="117"/>
    <col min="2305" max="2305" width="6.94444444444444" style="117" customWidth="1"/>
    <col min="2306" max="2306" width="8.19444444444444" style="117" customWidth="1"/>
    <col min="2307" max="2307" width="6.66666666666667" style="117" customWidth="1"/>
    <col min="2308" max="2308" width="23.3333333333333" style="117" customWidth="1"/>
    <col min="2309" max="2309" width="12.0833333333333" style="117" customWidth="1"/>
    <col min="2310" max="2310" width="13.75" style="117" customWidth="1"/>
    <col min="2311" max="2311" width="12.2222222222222" style="117" customWidth="1"/>
    <col min="2312" max="2312" width="7.5" style="117" customWidth="1"/>
    <col min="2313" max="2313" width="8.75" style="117" customWidth="1"/>
    <col min="2314" max="2314" width="7.91666666666667" style="117" customWidth="1"/>
    <col min="2315" max="2315" width="8.47222222222222" style="117" customWidth="1"/>
    <col min="2316" max="2316" width="5.97222222222222" style="117" customWidth="1"/>
    <col min="2317" max="2317" width="5.83333333333333" style="117" customWidth="1"/>
    <col min="2318" max="2318" width="5.69444444444444" style="117" customWidth="1"/>
    <col min="2319" max="2319" width="8.05555555555556" style="117" customWidth="1"/>
    <col min="2320" max="2320" width="4.58333333333333" style="117" customWidth="1"/>
    <col min="2321" max="2321" width="6.94444444444444" style="117" customWidth="1"/>
    <col min="2322" max="2322" width="8.47222222222222" style="117" customWidth="1"/>
    <col min="2323" max="2323" width="9.44444444444444" style="117" customWidth="1"/>
    <col min="2324" max="2324" width="9.16666666666667" style="117" customWidth="1"/>
    <col min="2325" max="2325" width="8.61111111111111" style="117" customWidth="1"/>
    <col min="2326" max="2326" width="7.63888888888889" style="117" customWidth="1"/>
    <col min="2327" max="2560" width="10" style="117"/>
    <col min="2561" max="2561" width="6.94444444444444" style="117" customWidth="1"/>
    <col min="2562" max="2562" width="8.19444444444444" style="117" customWidth="1"/>
    <col min="2563" max="2563" width="6.66666666666667" style="117" customWidth="1"/>
    <col min="2564" max="2564" width="23.3333333333333" style="117" customWidth="1"/>
    <col min="2565" max="2565" width="12.0833333333333" style="117" customWidth="1"/>
    <col min="2566" max="2566" width="13.75" style="117" customWidth="1"/>
    <col min="2567" max="2567" width="12.2222222222222" style="117" customWidth="1"/>
    <col min="2568" max="2568" width="7.5" style="117" customWidth="1"/>
    <col min="2569" max="2569" width="8.75" style="117" customWidth="1"/>
    <col min="2570" max="2570" width="7.91666666666667" style="117" customWidth="1"/>
    <col min="2571" max="2571" width="8.47222222222222" style="117" customWidth="1"/>
    <col min="2572" max="2572" width="5.97222222222222" style="117" customWidth="1"/>
    <col min="2573" max="2573" width="5.83333333333333" style="117" customWidth="1"/>
    <col min="2574" max="2574" width="5.69444444444444" style="117" customWidth="1"/>
    <col min="2575" max="2575" width="8.05555555555556" style="117" customWidth="1"/>
    <col min="2576" max="2576" width="4.58333333333333" style="117" customWidth="1"/>
    <col min="2577" max="2577" width="6.94444444444444" style="117" customWidth="1"/>
    <col min="2578" max="2578" width="8.47222222222222" style="117" customWidth="1"/>
    <col min="2579" max="2579" width="9.44444444444444" style="117" customWidth="1"/>
    <col min="2580" max="2580" width="9.16666666666667" style="117" customWidth="1"/>
    <col min="2581" max="2581" width="8.61111111111111" style="117" customWidth="1"/>
    <col min="2582" max="2582" width="7.63888888888889" style="117" customWidth="1"/>
    <col min="2583" max="2816" width="10" style="117"/>
    <col min="2817" max="2817" width="6.94444444444444" style="117" customWidth="1"/>
    <col min="2818" max="2818" width="8.19444444444444" style="117" customWidth="1"/>
    <col min="2819" max="2819" width="6.66666666666667" style="117" customWidth="1"/>
    <col min="2820" max="2820" width="23.3333333333333" style="117" customWidth="1"/>
    <col min="2821" max="2821" width="12.0833333333333" style="117" customWidth="1"/>
    <col min="2822" max="2822" width="13.75" style="117" customWidth="1"/>
    <col min="2823" max="2823" width="12.2222222222222" style="117" customWidth="1"/>
    <col min="2824" max="2824" width="7.5" style="117" customWidth="1"/>
    <col min="2825" max="2825" width="8.75" style="117" customWidth="1"/>
    <col min="2826" max="2826" width="7.91666666666667" style="117" customWidth="1"/>
    <col min="2827" max="2827" width="8.47222222222222" style="117" customWidth="1"/>
    <col min="2828" max="2828" width="5.97222222222222" style="117" customWidth="1"/>
    <col min="2829" max="2829" width="5.83333333333333" style="117" customWidth="1"/>
    <col min="2830" max="2830" width="5.69444444444444" style="117" customWidth="1"/>
    <col min="2831" max="2831" width="8.05555555555556" style="117" customWidth="1"/>
    <col min="2832" max="2832" width="4.58333333333333" style="117" customWidth="1"/>
    <col min="2833" max="2833" width="6.94444444444444" style="117" customWidth="1"/>
    <col min="2834" max="2834" width="8.47222222222222" style="117" customWidth="1"/>
    <col min="2835" max="2835" width="9.44444444444444" style="117" customWidth="1"/>
    <col min="2836" max="2836" width="9.16666666666667" style="117" customWidth="1"/>
    <col min="2837" max="2837" width="8.61111111111111" style="117" customWidth="1"/>
    <col min="2838" max="2838" width="7.63888888888889" style="117" customWidth="1"/>
    <col min="2839" max="3072" width="10" style="117"/>
    <col min="3073" max="3073" width="6.94444444444444" style="117" customWidth="1"/>
    <col min="3074" max="3074" width="8.19444444444444" style="117" customWidth="1"/>
    <col min="3075" max="3075" width="6.66666666666667" style="117" customWidth="1"/>
    <col min="3076" max="3076" width="23.3333333333333" style="117" customWidth="1"/>
    <col min="3077" max="3077" width="12.0833333333333" style="117" customWidth="1"/>
    <col min="3078" max="3078" width="13.75" style="117" customWidth="1"/>
    <col min="3079" max="3079" width="12.2222222222222" style="117" customWidth="1"/>
    <col min="3080" max="3080" width="7.5" style="117" customWidth="1"/>
    <col min="3081" max="3081" width="8.75" style="117" customWidth="1"/>
    <col min="3082" max="3082" width="7.91666666666667" style="117" customWidth="1"/>
    <col min="3083" max="3083" width="8.47222222222222" style="117" customWidth="1"/>
    <col min="3084" max="3084" width="5.97222222222222" style="117" customWidth="1"/>
    <col min="3085" max="3085" width="5.83333333333333" style="117" customWidth="1"/>
    <col min="3086" max="3086" width="5.69444444444444" style="117" customWidth="1"/>
    <col min="3087" max="3087" width="8.05555555555556" style="117" customWidth="1"/>
    <col min="3088" max="3088" width="4.58333333333333" style="117" customWidth="1"/>
    <col min="3089" max="3089" width="6.94444444444444" style="117" customWidth="1"/>
    <col min="3090" max="3090" width="8.47222222222222" style="117" customWidth="1"/>
    <col min="3091" max="3091" width="9.44444444444444" style="117" customWidth="1"/>
    <col min="3092" max="3092" width="9.16666666666667" style="117" customWidth="1"/>
    <col min="3093" max="3093" width="8.61111111111111" style="117" customWidth="1"/>
    <col min="3094" max="3094" width="7.63888888888889" style="117" customWidth="1"/>
    <col min="3095" max="3328" width="10" style="117"/>
    <col min="3329" max="3329" width="6.94444444444444" style="117" customWidth="1"/>
    <col min="3330" max="3330" width="8.19444444444444" style="117" customWidth="1"/>
    <col min="3331" max="3331" width="6.66666666666667" style="117" customWidth="1"/>
    <col min="3332" max="3332" width="23.3333333333333" style="117" customWidth="1"/>
    <col min="3333" max="3333" width="12.0833333333333" style="117" customWidth="1"/>
    <col min="3334" max="3334" width="13.75" style="117" customWidth="1"/>
    <col min="3335" max="3335" width="12.2222222222222" style="117" customWidth="1"/>
    <col min="3336" max="3336" width="7.5" style="117" customWidth="1"/>
    <col min="3337" max="3337" width="8.75" style="117" customWidth="1"/>
    <col min="3338" max="3338" width="7.91666666666667" style="117" customWidth="1"/>
    <col min="3339" max="3339" width="8.47222222222222" style="117" customWidth="1"/>
    <col min="3340" max="3340" width="5.97222222222222" style="117" customWidth="1"/>
    <col min="3341" max="3341" width="5.83333333333333" style="117" customWidth="1"/>
    <col min="3342" max="3342" width="5.69444444444444" style="117" customWidth="1"/>
    <col min="3343" max="3343" width="8.05555555555556" style="117" customWidth="1"/>
    <col min="3344" max="3344" width="4.58333333333333" style="117" customWidth="1"/>
    <col min="3345" max="3345" width="6.94444444444444" style="117" customWidth="1"/>
    <col min="3346" max="3346" width="8.47222222222222" style="117" customWidth="1"/>
    <col min="3347" max="3347" width="9.44444444444444" style="117" customWidth="1"/>
    <col min="3348" max="3348" width="9.16666666666667" style="117" customWidth="1"/>
    <col min="3349" max="3349" width="8.61111111111111" style="117" customWidth="1"/>
    <col min="3350" max="3350" width="7.63888888888889" style="117" customWidth="1"/>
    <col min="3351" max="3584" width="10" style="117"/>
    <col min="3585" max="3585" width="6.94444444444444" style="117" customWidth="1"/>
    <col min="3586" max="3586" width="8.19444444444444" style="117" customWidth="1"/>
    <col min="3587" max="3587" width="6.66666666666667" style="117" customWidth="1"/>
    <col min="3588" max="3588" width="23.3333333333333" style="117" customWidth="1"/>
    <col min="3589" max="3589" width="12.0833333333333" style="117" customWidth="1"/>
    <col min="3590" max="3590" width="13.75" style="117" customWidth="1"/>
    <col min="3591" max="3591" width="12.2222222222222" style="117" customWidth="1"/>
    <col min="3592" max="3592" width="7.5" style="117" customWidth="1"/>
    <col min="3593" max="3593" width="8.75" style="117" customWidth="1"/>
    <col min="3594" max="3594" width="7.91666666666667" style="117" customWidth="1"/>
    <col min="3595" max="3595" width="8.47222222222222" style="117" customWidth="1"/>
    <col min="3596" max="3596" width="5.97222222222222" style="117" customWidth="1"/>
    <col min="3597" max="3597" width="5.83333333333333" style="117" customWidth="1"/>
    <col min="3598" max="3598" width="5.69444444444444" style="117" customWidth="1"/>
    <col min="3599" max="3599" width="8.05555555555556" style="117" customWidth="1"/>
    <col min="3600" max="3600" width="4.58333333333333" style="117" customWidth="1"/>
    <col min="3601" max="3601" width="6.94444444444444" style="117" customWidth="1"/>
    <col min="3602" max="3602" width="8.47222222222222" style="117" customWidth="1"/>
    <col min="3603" max="3603" width="9.44444444444444" style="117" customWidth="1"/>
    <col min="3604" max="3604" width="9.16666666666667" style="117" customWidth="1"/>
    <col min="3605" max="3605" width="8.61111111111111" style="117" customWidth="1"/>
    <col min="3606" max="3606" width="7.63888888888889" style="117" customWidth="1"/>
    <col min="3607" max="3840" width="10" style="117"/>
    <col min="3841" max="3841" width="6.94444444444444" style="117" customWidth="1"/>
    <col min="3842" max="3842" width="8.19444444444444" style="117" customWidth="1"/>
    <col min="3843" max="3843" width="6.66666666666667" style="117" customWidth="1"/>
    <col min="3844" max="3844" width="23.3333333333333" style="117" customWidth="1"/>
    <col min="3845" max="3845" width="12.0833333333333" style="117" customWidth="1"/>
    <col min="3846" max="3846" width="13.75" style="117" customWidth="1"/>
    <col min="3847" max="3847" width="12.2222222222222" style="117" customWidth="1"/>
    <col min="3848" max="3848" width="7.5" style="117" customWidth="1"/>
    <col min="3849" max="3849" width="8.75" style="117" customWidth="1"/>
    <col min="3850" max="3850" width="7.91666666666667" style="117" customWidth="1"/>
    <col min="3851" max="3851" width="8.47222222222222" style="117" customWidth="1"/>
    <col min="3852" max="3852" width="5.97222222222222" style="117" customWidth="1"/>
    <col min="3853" max="3853" width="5.83333333333333" style="117" customWidth="1"/>
    <col min="3854" max="3854" width="5.69444444444444" style="117" customWidth="1"/>
    <col min="3855" max="3855" width="8.05555555555556" style="117" customWidth="1"/>
    <col min="3856" max="3856" width="4.58333333333333" style="117" customWidth="1"/>
    <col min="3857" max="3857" width="6.94444444444444" style="117" customWidth="1"/>
    <col min="3858" max="3858" width="8.47222222222222" style="117" customWidth="1"/>
    <col min="3859" max="3859" width="9.44444444444444" style="117" customWidth="1"/>
    <col min="3860" max="3860" width="9.16666666666667" style="117" customWidth="1"/>
    <col min="3861" max="3861" width="8.61111111111111" style="117" customWidth="1"/>
    <col min="3862" max="3862" width="7.63888888888889" style="117" customWidth="1"/>
    <col min="3863" max="4096" width="10" style="117"/>
    <col min="4097" max="4097" width="6.94444444444444" style="117" customWidth="1"/>
    <col min="4098" max="4098" width="8.19444444444444" style="117" customWidth="1"/>
    <col min="4099" max="4099" width="6.66666666666667" style="117" customWidth="1"/>
    <col min="4100" max="4100" width="23.3333333333333" style="117" customWidth="1"/>
    <col min="4101" max="4101" width="12.0833333333333" style="117" customWidth="1"/>
    <col min="4102" max="4102" width="13.75" style="117" customWidth="1"/>
    <col min="4103" max="4103" width="12.2222222222222" style="117" customWidth="1"/>
    <col min="4104" max="4104" width="7.5" style="117" customWidth="1"/>
    <col min="4105" max="4105" width="8.75" style="117" customWidth="1"/>
    <col min="4106" max="4106" width="7.91666666666667" style="117" customWidth="1"/>
    <col min="4107" max="4107" width="8.47222222222222" style="117" customWidth="1"/>
    <col min="4108" max="4108" width="5.97222222222222" style="117" customWidth="1"/>
    <col min="4109" max="4109" width="5.83333333333333" style="117" customWidth="1"/>
    <col min="4110" max="4110" width="5.69444444444444" style="117" customWidth="1"/>
    <col min="4111" max="4111" width="8.05555555555556" style="117" customWidth="1"/>
    <col min="4112" max="4112" width="4.58333333333333" style="117" customWidth="1"/>
    <col min="4113" max="4113" width="6.94444444444444" style="117" customWidth="1"/>
    <col min="4114" max="4114" width="8.47222222222222" style="117" customWidth="1"/>
    <col min="4115" max="4115" width="9.44444444444444" style="117" customWidth="1"/>
    <col min="4116" max="4116" width="9.16666666666667" style="117" customWidth="1"/>
    <col min="4117" max="4117" width="8.61111111111111" style="117" customWidth="1"/>
    <col min="4118" max="4118" width="7.63888888888889" style="117" customWidth="1"/>
    <col min="4119" max="4352" width="10" style="117"/>
    <col min="4353" max="4353" width="6.94444444444444" style="117" customWidth="1"/>
    <col min="4354" max="4354" width="8.19444444444444" style="117" customWidth="1"/>
    <col min="4355" max="4355" width="6.66666666666667" style="117" customWidth="1"/>
    <col min="4356" max="4356" width="23.3333333333333" style="117" customWidth="1"/>
    <col min="4357" max="4357" width="12.0833333333333" style="117" customWidth="1"/>
    <col min="4358" max="4358" width="13.75" style="117" customWidth="1"/>
    <col min="4359" max="4359" width="12.2222222222222" style="117" customWidth="1"/>
    <col min="4360" max="4360" width="7.5" style="117" customWidth="1"/>
    <col min="4361" max="4361" width="8.75" style="117" customWidth="1"/>
    <col min="4362" max="4362" width="7.91666666666667" style="117" customWidth="1"/>
    <col min="4363" max="4363" width="8.47222222222222" style="117" customWidth="1"/>
    <col min="4364" max="4364" width="5.97222222222222" style="117" customWidth="1"/>
    <col min="4365" max="4365" width="5.83333333333333" style="117" customWidth="1"/>
    <col min="4366" max="4366" width="5.69444444444444" style="117" customWidth="1"/>
    <col min="4367" max="4367" width="8.05555555555556" style="117" customWidth="1"/>
    <col min="4368" max="4368" width="4.58333333333333" style="117" customWidth="1"/>
    <col min="4369" max="4369" width="6.94444444444444" style="117" customWidth="1"/>
    <col min="4370" max="4370" width="8.47222222222222" style="117" customWidth="1"/>
    <col min="4371" max="4371" width="9.44444444444444" style="117" customWidth="1"/>
    <col min="4372" max="4372" width="9.16666666666667" style="117" customWidth="1"/>
    <col min="4373" max="4373" width="8.61111111111111" style="117" customWidth="1"/>
    <col min="4374" max="4374" width="7.63888888888889" style="117" customWidth="1"/>
    <col min="4375" max="4608" width="10" style="117"/>
    <col min="4609" max="4609" width="6.94444444444444" style="117" customWidth="1"/>
    <col min="4610" max="4610" width="8.19444444444444" style="117" customWidth="1"/>
    <col min="4611" max="4611" width="6.66666666666667" style="117" customWidth="1"/>
    <col min="4612" max="4612" width="23.3333333333333" style="117" customWidth="1"/>
    <col min="4613" max="4613" width="12.0833333333333" style="117" customWidth="1"/>
    <col min="4614" max="4614" width="13.75" style="117" customWidth="1"/>
    <col min="4615" max="4615" width="12.2222222222222" style="117" customWidth="1"/>
    <col min="4616" max="4616" width="7.5" style="117" customWidth="1"/>
    <col min="4617" max="4617" width="8.75" style="117" customWidth="1"/>
    <col min="4618" max="4618" width="7.91666666666667" style="117" customWidth="1"/>
    <col min="4619" max="4619" width="8.47222222222222" style="117" customWidth="1"/>
    <col min="4620" max="4620" width="5.97222222222222" style="117" customWidth="1"/>
    <col min="4621" max="4621" width="5.83333333333333" style="117" customWidth="1"/>
    <col min="4622" max="4622" width="5.69444444444444" style="117" customWidth="1"/>
    <col min="4623" max="4623" width="8.05555555555556" style="117" customWidth="1"/>
    <col min="4624" max="4624" width="4.58333333333333" style="117" customWidth="1"/>
    <col min="4625" max="4625" width="6.94444444444444" style="117" customWidth="1"/>
    <col min="4626" max="4626" width="8.47222222222222" style="117" customWidth="1"/>
    <col min="4627" max="4627" width="9.44444444444444" style="117" customWidth="1"/>
    <col min="4628" max="4628" width="9.16666666666667" style="117" customWidth="1"/>
    <col min="4629" max="4629" width="8.61111111111111" style="117" customWidth="1"/>
    <col min="4630" max="4630" width="7.63888888888889" style="117" customWidth="1"/>
    <col min="4631" max="4864" width="10" style="117"/>
    <col min="4865" max="4865" width="6.94444444444444" style="117" customWidth="1"/>
    <col min="4866" max="4866" width="8.19444444444444" style="117" customWidth="1"/>
    <col min="4867" max="4867" width="6.66666666666667" style="117" customWidth="1"/>
    <col min="4868" max="4868" width="23.3333333333333" style="117" customWidth="1"/>
    <col min="4869" max="4869" width="12.0833333333333" style="117" customWidth="1"/>
    <col min="4870" max="4870" width="13.75" style="117" customWidth="1"/>
    <col min="4871" max="4871" width="12.2222222222222" style="117" customWidth="1"/>
    <col min="4872" max="4872" width="7.5" style="117" customWidth="1"/>
    <col min="4873" max="4873" width="8.75" style="117" customWidth="1"/>
    <col min="4874" max="4874" width="7.91666666666667" style="117" customWidth="1"/>
    <col min="4875" max="4875" width="8.47222222222222" style="117" customWidth="1"/>
    <col min="4876" max="4876" width="5.97222222222222" style="117" customWidth="1"/>
    <col min="4877" max="4877" width="5.83333333333333" style="117" customWidth="1"/>
    <col min="4878" max="4878" width="5.69444444444444" style="117" customWidth="1"/>
    <col min="4879" max="4879" width="8.05555555555556" style="117" customWidth="1"/>
    <col min="4880" max="4880" width="4.58333333333333" style="117" customWidth="1"/>
    <col min="4881" max="4881" width="6.94444444444444" style="117" customWidth="1"/>
    <col min="4882" max="4882" width="8.47222222222222" style="117" customWidth="1"/>
    <col min="4883" max="4883" width="9.44444444444444" style="117" customWidth="1"/>
    <col min="4884" max="4884" width="9.16666666666667" style="117" customWidth="1"/>
    <col min="4885" max="4885" width="8.61111111111111" style="117" customWidth="1"/>
    <col min="4886" max="4886" width="7.63888888888889" style="117" customWidth="1"/>
    <col min="4887" max="5120" width="10" style="117"/>
    <col min="5121" max="5121" width="6.94444444444444" style="117" customWidth="1"/>
    <col min="5122" max="5122" width="8.19444444444444" style="117" customWidth="1"/>
    <col min="5123" max="5123" width="6.66666666666667" style="117" customWidth="1"/>
    <col min="5124" max="5124" width="23.3333333333333" style="117" customWidth="1"/>
    <col min="5125" max="5125" width="12.0833333333333" style="117" customWidth="1"/>
    <col min="5126" max="5126" width="13.75" style="117" customWidth="1"/>
    <col min="5127" max="5127" width="12.2222222222222" style="117" customWidth="1"/>
    <col min="5128" max="5128" width="7.5" style="117" customWidth="1"/>
    <col min="5129" max="5129" width="8.75" style="117" customWidth="1"/>
    <col min="5130" max="5130" width="7.91666666666667" style="117" customWidth="1"/>
    <col min="5131" max="5131" width="8.47222222222222" style="117" customWidth="1"/>
    <col min="5132" max="5132" width="5.97222222222222" style="117" customWidth="1"/>
    <col min="5133" max="5133" width="5.83333333333333" style="117" customWidth="1"/>
    <col min="5134" max="5134" width="5.69444444444444" style="117" customWidth="1"/>
    <col min="5135" max="5135" width="8.05555555555556" style="117" customWidth="1"/>
    <col min="5136" max="5136" width="4.58333333333333" style="117" customWidth="1"/>
    <col min="5137" max="5137" width="6.94444444444444" style="117" customWidth="1"/>
    <col min="5138" max="5138" width="8.47222222222222" style="117" customWidth="1"/>
    <col min="5139" max="5139" width="9.44444444444444" style="117" customWidth="1"/>
    <col min="5140" max="5140" width="9.16666666666667" style="117" customWidth="1"/>
    <col min="5141" max="5141" width="8.61111111111111" style="117" customWidth="1"/>
    <col min="5142" max="5142" width="7.63888888888889" style="117" customWidth="1"/>
    <col min="5143" max="5376" width="10" style="117"/>
    <col min="5377" max="5377" width="6.94444444444444" style="117" customWidth="1"/>
    <col min="5378" max="5378" width="8.19444444444444" style="117" customWidth="1"/>
    <col min="5379" max="5379" width="6.66666666666667" style="117" customWidth="1"/>
    <col min="5380" max="5380" width="23.3333333333333" style="117" customWidth="1"/>
    <col min="5381" max="5381" width="12.0833333333333" style="117" customWidth="1"/>
    <col min="5382" max="5382" width="13.75" style="117" customWidth="1"/>
    <col min="5383" max="5383" width="12.2222222222222" style="117" customWidth="1"/>
    <col min="5384" max="5384" width="7.5" style="117" customWidth="1"/>
    <col min="5385" max="5385" width="8.75" style="117" customWidth="1"/>
    <col min="5386" max="5386" width="7.91666666666667" style="117" customWidth="1"/>
    <col min="5387" max="5387" width="8.47222222222222" style="117" customWidth="1"/>
    <col min="5388" max="5388" width="5.97222222222222" style="117" customWidth="1"/>
    <col min="5389" max="5389" width="5.83333333333333" style="117" customWidth="1"/>
    <col min="5390" max="5390" width="5.69444444444444" style="117" customWidth="1"/>
    <col min="5391" max="5391" width="8.05555555555556" style="117" customWidth="1"/>
    <col min="5392" max="5392" width="4.58333333333333" style="117" customWidth="1"/>
    <col min="5393" max="5393" width="6.94444444444444" style="117" customWidth="1"/>
    <col min="5394" max="5394" width="8.47222222222222" style="117" customWidth="1"/>
    <col min="5395" max="5395" width="9.44444444444444" style="117" customWidth="1"/>
    <col min="5396" max="5396" width="9.16666666666667" style="117" customWidth="1"/>
    <col min="5397" max="5397" width="8.61111111111111" style="117" customWidth="1"/>
    <col min="5398" max="5398" width="7.63888888888889" style="117" customWidth="1"/>
    <col min="5399" max="5632" width="10" style="117"/>
    <col min="5633" max="5633" width="6.94444444444444" style="117" customWidth="1"/>
    <col min="5634" max="5634" width="8.19444444444444" style="117" customWidth="1"/>
    <col min="5635" max="5635" width="6.66666666666667" style="117" customWidth="1"/>
    <col min="5636" max="5636" width="23.3333333333333" style="117" customWidth="1"/>
    <col min="5637" max="5637" width="12.0833333333333" style="117" customWidth="1"/>
    <col min="5638" max="5638" width="13.75" style="117" customWidth="1"/>
    <col min="5639" max="5639" width="12.2222222222222" style="117" customWidth="1"/>
    <col min="5640" max="5640" width="7.5" style="117" customWidth="1"/>
    <col min="5641" max="5641" width="8.75" style="117" customWidth="1"/>
    <col min="5642" max="5642" width="7.91666666666667" style="117" customWidth="1"/>
    <col min="5643" max="5643" width="8.47222222222222" style="117" customWidth="1"/>
    <col min="5644" max="5644" width="5.97222222222222" style="117" customWidth="1"/>
    <col min="5645" max="5645" width="5.83333333333333" style="117" customWidth="1"/>
    <col min="5646" max="5646" width="5.69444444444444" style="117" customWidth="1"/>
    <col min="5647" max="5647" width="8.05555555555556" style="117" customWidth="1"/>
    <col min="5648" max="5648" width="4.58333333333333" style="117" customWidth="1"/>
    <col min="5649" max="5649" width="6.94444444444444" style="117" customWidth="1"/>
    <col min="5650" max="5650" width="8.47222222222222" style="117" customWidth="1"/>
    <col min="5651" max="5651" width="9.44444444444444" style="117" customWidth="1"/>
    <col min="5652" max="5652" width="9.16666666666667" style="117" customWidth="1"/>
    <col min="5653" max="5653" width="8.61111111111111" style="117" customWidth="1"/>
    <col min="5654" max="5654" width="7.63888888888889" style="117" customWidth="1"/>
    <col min="5655" max="5888" width="10" style="117"/>
    <col min="5889" max="5889" width="6.94444444444444" style="117" customWidth="1"/>
    <col min="5890" max="5890" width="8.19444444444444" style="117" customWidth="1"/>
    <col min="5891" max="5891" width="6.66666666666667" style="117" customWidth="1"/>
    <col min="5892" max="5892" width="23.3333333333333" style="117" customWidth="1"/>
    <col min="5893" max="5893" width="12.0833333333333" style="117" customWidth="1"/>
    <col min="5894" max="5894" width="13.75" style="117" customWidth="1"/>
    <col min="5895" max="5895" width="12.2222222222222" style="117" customWidth="1"/>
    <col min="5896" max="5896" width="7.5" style="117" customWidth="1"/>
    <col min="5897" max="5897" width="8.75" style="117" customWidth="1"/>
    <col min="5898" max="5898" width="7.91666666666667" style="117" customWidth="1"/>
    <col min="5899" max="5899" width="8.47222222222222" style="117" customWidth="1"/>
    <col min="5900" max="5900" width="5.97222222222222" style="117" customWidth="1"/>
    <col min="5901" max="5901" width="5.83333333333333" style="117" customWidth="1"/>
    <col min="5902" max="5902" width="5.69444444444444" style="117" customWidth="1"/>
    <col min="5903" max="5903" width="8.05555555555556" style="117" customWidth="1"/>
    <col min="5904" max="5904" width="4.58333333333333" style="117" customWidth="1"/>
    <col min="5905" max="5905" width="6.94444444444444" style="117" customWidth="1"/>
    <col min="5906" max="5906" width="8.47222222222222" style="117" customWidth="1"/>
    <col min="5907" max="5907" width="9.44444444444444" style="117" customWidth="1"/>
    <col min="5908" max="5908" width="9.16666666666667" style="117" customWidth="1"/>
    <col min="5909" max="5909" width="8.61111111111111" style="117" customWidth="1"/>
    <col min="5910" max="5910" width="7.63888888888889" style="117" customWidth="1"/>
    <col min="5911" max="6144" width="10" style="117"/>
    <col min="6145" max="6145" width="6.94444444444444" style="117" customWidth="1"/>
    <col min="6146" max="6146" width="8.19444444444444" style="117" customWidth="1"/>
    <col min="6147" max="6147" width="6.66666666666667" style="117" customWidth="1"/>
    <col min="6148" max="6148" width="23.3333333333333" style="117" customWidth="1"/>
    <col min="6149" max="6149" width="12.0833333333333" style="117" customWidth="1"/>
    <col min="6150" max="6150" width="13.75" style="117" customWidth="1"/>
    <col min="6151" max="6151" width="12.2222222222222" style="117" customWidth="1"/>
    <col min="6152" max="6152" width="7.5" style="117" customWidth="1"/>
    <col min="6153" max="6153" width="8.75" style="117" customWidth="1"/>
    <col min="6154" max="6154" width="7.91666666666667" style="117" customWidth="1"/>
    <col min="6155" max="6155" width="8.47222222222222" style="117" customWidth="1"/>
    <col min="6156" max="6156" width="5.97222222222222" style="117" customWidth="1"/>
    <col min="6157" max="6157" width="5.83333333333333" style="117" customWidth="1"/>
    <col min="6158" max="6158" width="5.69444444444444" style="117" customWidth="1"/>
    <col min="6159" max="6159" width="8.05555555555556" style="117" customWidth="1"/>
    <col min="6160" max="6160" width="4.58333333333333" style="117" customWidth="1"/>
    <col min="6161" max="6161" width="6.94444444444444" style="117" customWidth="1"/>
    <col min="6162" max="6162" width="8.47222222222222" style="117" customWidth="1"/>
    <col min="6163" max="6163" width="9.44444444444444" style="117" customWidth="1"/>
    <col min="6164" max="6164" width="9.16666666666667" style="117" customWidth="1"/>
    <col min="6165" max="6165" width="8.61111111111111" style="117" customWidth="1"/>
    <col min="6166" max="6166" width="7.63888888888889" style="117" customWidth="1"/>
    <col min="6167" max="6400" width="10" style="117"/>
    <col min="6401" max="6401" width="6.94444444444444" style="117" customWidth="1"/>
    <col min="6402" max="6402" width="8.19444444444444" style="117" customWidth="1"/>
    <col min="6403" max="6403" width="6.66666666666667" style="117" customWidth="1"/>
    <col min="6404" max="6404" width="23.3333333333333" style="117" customWidth="1"/>
    <col min="6405" max="6405" width="12.0833333333333" style="117" customWidth="1"/>
    <col min="6406" max="6406" width="13.75" style="117" customWidth="1"/>
    <col min="6407" max="6407" width="12.2222222222222" style="117" customWidth="1"/>
    <col min="6408" max="6408" width="7.5" style="117" customWidth="1"/>
    <col min="6409" max="6409" width="8.75" style="117" customWidth="1"/>
    <col min="6410" max="6410" width="7.91666666666667" style="117" customWidth="1"/>
    <col min="6411" max="6411" width="8.47222222222222" style="117" customWidth="1"/>
    <col min="6412" max="6412" width="5.97222222222222" style="117" customWidth="1"/>
    <col min="6413" max="6413" width="5.83333333333333" style="117" customWidth="1"/>
    <col min="6414" max="6414" width="5.69444444444444" style="117" customWidth="1"/>
    <col min="6415" max="6415" width="8.05555555555556" style="117" customWidth="1"/>
    <col min="6416" max="6416" width="4.58333333333333" style="117" customWidth="1"/>
    <col min="6417" max="6417" width="6.94444444444444" style="117" customWidth="1"/>
    <col min="6418" max="6418" width="8.47222222222222" style="117" customWidth="1"/>
    <col min="6419" max="6419" width="9.44444444444444" style="117" customWidth="1"/>
    <col min="6420" max="6420" width="9.16666666666667" style="117" customWidth="1"/>
    <col min="6421" max="6421" width="8.61111111111111" style="117" customWidth="1"/>
    <col min="6422" max="6422" width="7.63888888888889" style="117" customWidth="1"/>
    <col min="6423" max="6656" width="10" style="117"/>
    <col min="6657" max="6657" width="6.94444444444444" style="117" customWidth="1"/>
    <col min="6658" max="6658" width="8.19444444444444" style="117" customWidth="1"/>
    <col min="6659" max="6659" width="6.66666666666667" style="117" customWidth="1"/>
    <col min="6660" max="6660" width="23.3333333333333" style="117" customWidth="1"/>
    <col min="6661" max="6661" width="12.0833333333333" style="117" customWidth="1"/>
    <col min="6662" max="6662" width="13.75" style="117" customWidth="1"/>
    <col min="6663" max="6663" width="12.2222222222222" style="117" customWidth="1"/>
    <col min="6664" max="6664" width="7.5" style="117" customWidth="1"/>
    <col min="6665" max="6665" width="8.75" style="117" customWidth="1"/>
    <col min="6666" max="6666" width="7.91666666666667" style="117" customWidth="1"/>
    <col min="6667" max="6667" width="8.47222222222222" style="117" customWidth="1"/>
    <col min="6668" max="6668" width="5.97222222222222" style="117" customWidth="1"/>
    <col min="6669" max="6669" width="5.83333333333333" style="117" customWidth="1"/>
    <col min="6670" max="6670" width="5.69444444444444" style="117" customWidth="1"/>
    <col min="6671" max="6671" width="8.05555555555556" style="117" customWidth="1"/>
    <col min="6672" max="6672" width="4.58333333333333" style="117" customWidth="1"/>
    <col min="6673" max="6673" width="6.94444444444444" style="117" customWidth="1"/>
    <col min="6674" max="6674" width="8.47222222222222" style="117" customWidth="1"/>
    <col min="6675" max="6675" width="9.44444444444444" style="117" customWidth="1"/>
    <col min="6676" max="6676" width="9.16666666666667" style="117" customWidth="1"/>
    <col min="6677" max="6677" width="8.61111111111111" style="117" customWidth="1"/>
    <col min="6678" max="6678" width="7.63888888888889" style="117" customWidth="1"/>
    <col min="6679" max="6912" width="10" style="117"/>
    <col min="6913" max="6913" width="6.94444444444444" style="117" customWidth="1"/>
    <col min="6914" max="6914" width="8.19444444444444" style="117" customWidth="1"/>
    <col min="6915" max="6915" width="6.66666666666667" style="117" customWidth="1"/>
    <col min="6916" max="6916" width="23.3333333333333" style="117" customWidth="1"/>
    <col min="6917" max="6917" width="12.0833333333333" style="117" customWidth="1"/>
    <col min="6918" max="6918" width="13.75" style="117" customWidth="1"/>
    <col min="6919" max="6919" width="12.2222222222222" style="117" customWidth="1"/>
    <col min="6920" max="6920" width="7.5" style="117" customWidth="1"/>
    <col min="6921" max="6921" width="8.75" style="117" customWidth="1"/>
    <col min="6922" max="6922" width="7.91666666666667" style="117" customWidth="1"/>
    <col min="6923" max="6923" width="8.47222222222222" style="117" customWidth="1"/>
    <col min="6924" max="6924" width="5.97222222222222" style="117" customWidth="1"/>
    <col min="6925" max="6925" width="5.83333333333333" style="117" customWidth="1"/>
    <col min="6926" max="6926" width="5.69444444444444" style="117" customWidth="1"/>
    <col min="6927" max="6927" width="8.05555555555556" style="117" customWidth="1"/>
    <col min="6928" max="6928" width="4.58333333333333" style="117" customWidth="1"/>
    <col min="6929" max="6929" width="6.94444444444444" style="117" customWidth="1"/>
    <col min="6930" max="6930" width="8.47222222222222" style="117" customWidth="1"/>
    <col min="6931" max="6931" width="9.44444444444444" style="117" customWidth="1"/>
    <col min="6932" max="6932" width="9.16666666666667" style="117" customWidth="1"/>
    <col min="6933" max="6933" width="8.61111111111111" style="117" customWidth="1"/>
    <col min="6934" max="6934" width="7.63888888888889" style="117" customWidth="1"/>
    <col min="6935" max="7168" width="10" style="117"/>
    <col min="7169" max="7169" width="6.94444444444444" style="117" customWidth="1"/>
    <col min="7170" max="7170" width="8.19444444444444" style="117" customWidth="1"/>
    <col min="7171" max="7171" width="6.66666666666667" style="117" customWidth="1"/>
    <col min="7172" max="7172" width="23.3333333333333" style="117" customWidth="1"/>
    <col min="7173" max="7173" width="12.0833333333333" style="117" customWidth="1"/>
    <col min="7174" max="7174" width="13.75" style="117" customWidth="1"/>
    <col min="7175" max="7175" width="12.2222222222222" style="117" customWidth="1"/>
    <col min="7176" max="7176" width="7.5" style="117" customWidth="1"/>
    <col min="7177" max="7177" width="8.75" style="117" customWidth="1"/>
    <col min="7178" max="7178" width="7.91666666666667" style="117" customWidth="1"/>
    <col min="7179" max="7179" width="8.47222222222222" style="117" customWidth="1"/>
    <col min="7180" max="7180" width="5.97222222222222" style="117" customWidth="1"/>
    <col min="7181" max="7181" width="5.83333333333333" style="117" customWidth="1"/>
    <col min="7182" max="7182" width="5.69444444444444" style="117" customWidth="1"/>
    <col min="7183" max="7183" width="8.05555555555556" style="117" customWidth="1"/>
    <col min="7184" max="7184" width="4.58333333333333" style="117" customWidth="1"/>
    <col min="7185" max="7185" width="6.94444444444444" style="117" customWidth="1"/>
    <col min="7186" max="7186" width="8.47222222222222" style="117" customWidth="1"/>
    <col min="7187" max="7187" width="9.44444444444444" style="117" customWidth="1"/>
    <col min="7188" max="7188" width="9.16666666666667" style="117" customWidth="1"/>
    <col min="7189" max="7189" width="8.61111111111111" style="117" customWidth="1"/>
    <col min="7190" max="7190" width="7.63888888888889" style="117" customWidth="1"/>
    <col min="7191" max="7424" width="10" style="117"/>
    <col min="7425" max="7425" width="6.94444444444444" style="117" customWidth="1"/>
    <col min="7426" max="7426" width="8.19444444444444" style="117" customWidth="1"/>
    <col min="7427" max="7427" width="6.66666666666667" style="117" customWidth="1"/>
    <col min="7428" max="7428" width="23.3333333333333" style="117" customWidth="1"/>
    <col min="7429" max="7429" width="12.0833333333333" style="117" customWidth="1"/>
    <col min="7430" max="7430" width="13.75" style="117" customWidth="1"/>
    <col min="7431" max="7431" width="12.2222222222222" style="117" customWidth="1"/>
    <col min="7432" max="7432" width="7.5" style="117" customWidth="1"/>
    <col min="7433" max="7433" width="8.75" style="117" customWidth="1"/>
    <col min="7434" max="7434" width="7.91666666666667" style="117" customWidth="1"/>
    <col min="7435" max="7435" width="8.47222222222222" style="117" customWidth="1"/>
    <col min="7436" max="7436" width="5.97222222222222" style="117" customWidth="1"/>
    <col min="7437" max="7437" width="5.83333333333333" style="117" customWidth="1"/>
    <col min="7438" max="7438" width="5.69444444444444" style="117" customWidth="1"/>
    <col min="7439" max="7439" width="8.05555555555556" style="117" customWidth="1"/>
    <col min="7440" max="7440" width="4.58333333333333" style="117" customWidth="1"/>
    <col min="7441" max="7441" width="6.94444444444444" style="117" customWidth="1"/>
    <col min="7442" max="7442" width="8.47222222222222" style="117" customWidth="1"/>
    <col min="7443" max="7443" width="9.44444444444444" style="117" customWidth="1"/>
    <col min="7444" max="7444" width="9.16666666666667" style="117" customWidth="1"/>
    <col min="7445" max="7445" width="8.61111111111111" style="117" customWidth="1"/>
    <col min="7446" max="7446" width="7.63888888888889" style="117" customWidth="1"/>
    <col min="7447" max="7680" width="10" style="117"/>
    <col min="7681" max="7681" width="6.94444444444444" style="117" customWidth="1"/>
    <col min="7682" max="7682" width="8.19444444444444" style="117" customWidth="1"/>
    <col min="7683" max="7683" width="6.66666666666667" style="117" customWidth="1"/>
    <col min="7684" max="7684" width="23.3333333333333" style="117" customWidth="1"/>
    <col min="7685" max="7685" width="12.0833333333333" style="117" customWidth="1"/>
    <col min="7686" max="7686" width="13.75" style="117" customWidth="1"/>
    <col min="7687" max="7687" width="12.2222222222222" style="117" customWidth="1"/>
    <col min="7688" max="7688" width="7.5" style="117" customWidth="1"/>
    <col min="7689" max="7689" width="8.75" style="117" customWidth="1"/>
    <col min="7690" max="7690" width="7.91666666666667" style="117" customWidth="1"/>
    <col min="7691" max="7691" width="8.47222222222222" style="117" customWidth="1"/>
    <col min="7692" max="7692" width="5.97222222222222" style="117" customWidth="1"/>
    <col min="7693" max="7693" width="5.83333333333333" style="117" customWidth="1"/>
    <col min="7694" max="7694" width="5.69444444444444" style="117" customWidth="1"/>
    <col min="7695" max="7695" width="8.05555555555556" style="117" customWidth="1"/>
    <col min="7696" max="7696" width="4.58333333333333" style="117" customWidth="1"/>
    <col min="7697" max="7697" width="6.94444444444444" style="117" customWidth="1"/>
    <col min="7698" max="7698" width="8.47222222222222" style="117" customWidth="1"/>
    <col min="7699" max="7699" width="9.44444444444444" style="117" customWidth="1"/>
    <col min="7700" max="7700" width="9.16666666666667" style="117" customWidth="1"/>
    <col min="7701" max="7701" width="8.61111111111111" style="117" customWidth="1"/>
    <col min="7702" max="7702" width="7.63888888888889" style="117" customWidth="1"/>
    <col min="7703" max="7936" width="10" style="117"/>
    <col min="7937" max="7937" width="6.94444444444444" style="117" customWidth="1"/>
    <col min="7938" max="7938" width="8.19444444444444" style="117" customWidth="1"/>
    <col min="7939" max="7939" width="6.66666666666667" style="117" customWidth="1"/>
    <col min="7940" max="7940" width="23.3333333333333" style="117" customWidth="1"/>
    <col min="7941" max="7941" width="12.0833333333333" style="117" customWidth="1"/>
    <col min="7942" max="7942" width="13.75" style="117" customWidth="1"/>
    <col min="7943" max="7943" width="12.2222222222222" style="117" customWidth="1"/>
    <col min="7944" max="7944" width="7.5" style="117" customWidth="1"/>
    <col min="7945" max="7945" width="8.75" style="117" customWidth="1"/>
    <col min="7946" max="7946" width="7.91666666666667" style="117" customWidth="1"/>
    <col min="7947" max="7947" width="8.47222222222222" style="117" customWidth="1"/>
    <col min="7948" max="7948" width="5.97222222222222" style="117" customWidth="1"/>
    <col min="7949" max="7949" width="5.83333333333333" style="117" customWidth="1"/>
    <col min="7950" max="7950" width="5.69444444444444" style="117" customWidth="1"/>
    <col min="7951" max="7951" width="8.05555555555556" style="117" customWidth="1"/>
    <col min="7952" max="7952" width="4.58333333333333" style="117" customWidth="1"/>
    <col min="7953" max="7953" width="6.94444444444444" style="117" customWidth="1"/>
    <col min="7954" max="7954" width="8.47222222222222" style="117" customWidth="1"/>
    <col min="7955" max="7955" width="9.44444444444444" style="117" customWidth="1"/>
    <col min="7956" max="7956" width="9.16666666666667" style="117" customWidth="1"/>
    <col min="7957" max="7957" width="8.61111111111111" style="117" customWidth="1"/>
    <col min="7958" max="7958" width="7.63888888888889" style="117" customWidth="1"/>
    <col min="7959" max="8192" width="10" style="117"/>
    <col min="8193" max="8193" width="6.94444444444444" style="117" customWidth="1"/>
    <col min="8194" max="8194" width="8.19444444444444" style="117" customWidth="1"/>
    <col min="8195" max="8195" width="6.66666666666667" style="117" customWidth="1"/>
    <col min="8196" max="8196" width="23.3333333333333" style="117" customWidth="1"/>
    <col min="8197" max="8197" width="12.0833333333333" style="117" customWidth="1"/>
    <col min="8198" max="8198" width="13.75" style="117" customWidth="1"/>
    <col min="8199" max="8199" width="12.2222222222222" style="117" customWidth="1"/>
    <col min="8200" max="8200" width="7.5" style="117" customWidth="1"/>
    <col min="8201" max="8201" width="8.75" style="117" customWidth="1"/>
    <col min="8202" max="8202" width="7.91666666666667" style="117" customWidth="1"/>
    <col min="8203" max="8203" width="8.47222222222222" style="117" customWidth="1"/>
    <col min="8204" max="8204" width="5.97222222222222" style="117" customWidth="1"/>
    <col min="8205" max="8205" width="5.83333333333333" style="117" customWidth="1"/>
    <col min="8206" max="8206" width="5.69444444444444" style="117" customWidth="1"/>
    <col min="8207" max="8207" width="8.05555555555556" style="117" customWidth="1"/>
    <col min="8208" max="8208" width="4.58333333333333" style="117" customWidth="1"/>
    <col min="8209" max="8209" width="6.94444444444444" style="117" customWidth="1"/>
    <col min="8210" max="8210" width="8.47222222222222" style="117" customWidth="1"/>
    <col min="8211" max="8211" width="9.44444444444444" style="117" customWidth="1"/>
    <col min="8212" max="8212" width="9.16666666666667" style="117" customWidth="1"/>
    <col min="8213" max="8213" width="8.61111111111111" style="117" customWidth="1"/>
    <col min="8214" max="8214" width="7.63888888888889" style="117" customWidth="1"/>
    <col min="8215" max="8448" width="10" style="117"/>
    <col min="8449" max="8449" width="6.94444444444444" style="117" customWidth="1"/>
    <col min="8450" max="8450" width="8.19444444444444" style="117" customWidth="1"/>
    <col min="8451" max="8451" width="6.66666666666667" style="117" customWidth="1"/>
    <col min="8452" max="8452" width="23.3333333333333" style="117" customWidth="1"/>
    <col min="8453" max="8453" width="12.0833333333333" style="117" customWidth="1"/>
    <col min="8454" max="8454" width="13.75" style="117" customWidth="1"/>
    <col min="8455" max="8455" width="12.2222222222222" style="117" customWidth="1"/>
    <col min="8456" max="8456" width="7.5" style="117" customWidth="1"/>
    <col min="8457" max="8457" width="8.75" style="117" customWidth="1"/>
    <col min="8458" max="8458" width="7.91666666666667" style="117" customWidth="1"/>
    <col min="8459" max="8459" width="8.47222222222222" style="117" customWidth="1"/>
    <col min="8460" max="8460" width="5.97222222222222" style="117" customWidth="1"/>
    <col min="8461" max="8461" width="5.83333333333333" style="117" customWidth="1"/>
    <col min="8462" max="8462" width="5.69444444444444" style="117" customWidth="1"/>
    <col min="8463" max="8463" width="8.05555555555556" style="117" customWidth="1"/>
    <col min="8464" max="8464" width="4.58333333333333" style="117" customWidth="1"/>
    <col min="8465" max="8465" width="6.94444444444444" style="117" customWidth="1"/>
    <col min="8466" max="8466" width="8.47222222222222" style="117" customWidth="1"/>
    <col min="8467" max="8467" width="9.44444444444444" style="117" customWidth="1"/>
    <col min="8468" max="8468" width="9.16666666666667" style="117" customWidth="1"/>
    <col min="8469" max="8469" width="8.61111111111111" style="117" customWidth="1"/>
    <col min="8470" max="8470" width="7.63888888888889" style="117" customWidth="1"/>
    <col min="8471" max="8704" width="10" style="117"/>
    <col min="8705" max="8705" width="6.94444444444444" style="117" customWidth="1"/>
    <col min="8706" max="8706" width="8.19444444444444" style="117" customWidth="1"/>
    <col min="8707" max="8707" width="6.66666666666667" style="117" customWidth="1"/>
    <col min="8708" max="8708" width="23.3333333333333" style="117" customWidth="1"/>
    <col min="8709" max="8709" width="12.0833333333333" style="117" customWidth="1"/>
    <col min="8710" max="8710" width="13.75" style="117" customWidth="1"/>
    <col min="8711" max="8711" width="12.2222222222222" style="117" customWidth="1"/>
    <col min="8712" max="8712" width="7.5" style="117" customWidth="1"/>
    <col min="8713" max="8713" width="8.75" style="117" customWidth="1"/>
    <col min="8714" max="8714" width="7.91666666666667" style="117" customWidth="1"/>
    <col min="8715" max="8715" width="8.47222222222222" style="117" customWidth="1"/>
    <col min="8716" max="8716" width="5.97222222222222" style="117" customWidth="1"/>
    <col min="8717" max="8717" width="5.83333333333333" style="117" customWidth="1"/>
    <col min="8718" max="8718" width="5.69444444444444" style="117" customWidth="1"/>
    <col min="8719" max="8719" width="8.05555555555556" style="117" customWidth="1"/>
    <col min="8720" max="8720" width="4.58333333333333" style="117" customWidth="1"/>
    <col min="8721" max="8721" width="6.94444444444444" style="117" customWidth="1"/>
    <col min="8722" max="8722" width="8.47222222222222" style="117" customWidth="1"/>
    <col min="8723" max="8723" width="9.44444444444444" style="117" customWidth="1"/>
    <col min="8724" max="8724" width="9.16666666666667" style="117" customWidth="1"/>
    <col min="8725" max="8725" width="8.61111111111111" style="117" customWidth="1"/>
    <col min="8726" max="8726" width="7.63888888888889" style="117" customWidth="1"/>
    <col min="8727" max="8960" width="10" style="117"/>
    <col min="8961" max="8961" width="6.94444444444444" style="117" customWidth="1"/>
    <col min="8962" max="8962" width="8.19444444444444" style="117" customWidth="1"/>
    <col min="8963" max="8963" width="6.66666666666667" style="117" customWidth="1"/>
    <col min="8964" max="8964" width="23.3333333333333" style="117" customWidth="1"/>
    <col min="8965" max="8965" width="12.0833333333333" style="117" customWidth="1"/>
    <col min="8966" max="8966" width="13.75" style="117" customWidth="1"/>
    <col min="8967" max="8967" width="12.2222222222222" style="117" customWidth="1"/>
    <col min="8968" max="8968" width="7.5" style="117" customWidth="1"/>
    <col min="8969" max="8969" width="8.75" style="117" customWidth="1"/>
    <col min="8970" max="8970" width="7.91666666666667" style="117" customWidth="1"/>
    <col min="8971" max="8971" width="8.47222222222222" style="117" customWidth="1"/>
    <col min="8972" max="8972" width="5.97222222222222" style="117" customWidth="1"/>
    <col min="8973" max="8973" width="5.83333333333333" style="117" customWidth="1"/>
    <col min="8974" max="8974" width="5.69444444444444" style="117" customWidth="1"/>
    <col min="8975" max="8975" width="8.05555555555556" style="117" customWidth="1"/>
    <col min="8976" max="8976" width="4.58333333333333" style="117" customWidth="1"/>
    <col min="8977" max="8977" width="6.94444444444444" style="117" customWidth="1"/>
    <col min="8978" max="8978" width="8.47222222222222" style="117" customWidth="1"/>
    <col min="8979" max="8979" width="9.44444444444444" style="117" customWidth="1"/>
    <col min="8980" max="8980" width="9.16666666666667" style="117" customWidth="1"/>
    <col min="8981" max="8981" width="8.61111111111111" style="117" customWidth="1"/>
    <col min="8982" max="8982" width="7.63888888888889" style="117" customWidth="1"/>
    <col min="8983" max="9216" width="10" style="117"/>
    <col min="9217" max="9217" width="6.94444444444444" style="117" customWidth="1"/>
    <col min="9218" max="9218" width="8.19444444444444" style="117" customWidth="1"/>
    <col min="9219" max="9219" width="6.66666666666667" style="117" customWidth="1"/>
    <col min="9220" max="9220" width="23.3333333333333" style="117" customWidth="1"/>
    <col min="9221" max="9221" width="12.0833333333333" style="117" customWidth="1"/>
    <col min="9222" max="9222" width="13.75" style="117" customWidth="1"/>
    <col min="9223" max="9223" width="12.2222222222222" style="117" customWidth="1"/>
    <col min="9224" max="9224" width="7.5" style="117" customWidth="1"/>
    <col min="9225" max="9225" width="8.75" style="117" customWidth="1"/>
    <col min="9226" max="9226" width="7.91666666666667" style="117" customWidth="1"/>
    <col min="9227" max="9227" width="8.47222222222222" style="117" customWidth="1"/>
    <col min="9228" max="9228" width="5.97222222222222" style="117" customWidth="1"/>
    <col min="9229" max="9229" width="5.83333333333333" style="117" customWidth="1"/>
    <col min="9230" max="9230" width="5.69444444444444" style="117" customWidth="1"/>
    <col min="9231" max="9231" width="8.05555555555556" style="117" customWidth="1"/>
    <col min="9232" max="9232" width="4.58333333333333" style="117" customWidth="1"/>
    <col min="9233" max="9233" width="6.94444444444444" style="117" customWidth="1"/>
    <col min="9234" max="9234" width="8.47222222222222" style="117" customWidth="1"/>
    <col min="9235" max="9235" width="9.44444444444444" style="117" customWidth="1"/>
    <col min="9236" max="9236" width="9.16666666666667" style="117" customWidth="1"/>
    <col min="9237" max="9237" width="8.61111111111111" style="117" customWidth="1"/>
    <col min="9238" max="9238" width="7.63888888888889" style="117" customWidth="1"/>
    <col min="9239" max="9472" width="10" style="117"/>
    <col min="9473" max="9473" width="6.94444444444444" style="117" customWidth="1"/>
    <col min="9474" max="9474" width="8.19444444444444" style="117" customWidth="1"/>
    <col min="9475" max="9475" width="6.66666666666667" style="117" customWidth="1"/>
    <col min="9476" max="9476" width="23.3333333333333" style="117" customWidth="1"/>
    <col min="9477" max="9477" width="12.0833333333333" style="117" customWidth="1"/>
    <col min="9478" max="9478" width="13.75" style="117" customWidth="1"/>
    <col min="9479" max="9479" width="12.2222222222222" style="117" customWidth="1"/>
    <col min="9480" max="9480" width="7.5" style="117" customWidth="1"/>
    <col min="9481" max="9481" width="8.75" style="117" customWidth="1"/>
    <col min="9482" max="9482" width="7.91666666666667" style="117" customWidth="1"/>
    <col min="9483" max="9483" width="8.47222222222222" style="117" customWidth="1"/>
    <col min="9484" max="9484" width="5.97222222222222" style="117" customWidth="1"/>
    <col min="9485" max="9485" width="5.83333333333333" style="117" customWidth="1"/>
    <col min="9486" max="9486" width="5.69444444444444" style="117" customWidth="1"/>
    <col min="9487" max="9487" width="8.05555555555556" style="117" customWidth="1"/>
    <col min="9488" max="9488" width="4.58333333333333" style="117" customWidth="1"/>
    <col min="9489" max="9489" width="6.94444444444444" style="117" customWidth="1"/>
    <col min="9490" max="9490" width="8.47222222222222" style="117" customWidth="1"/>
    <col min="9491" max="9491" width="9.44444444444444" style="117" customWidth="1"/>
    <col min="9492" max="9492" width="9.16666666666667" style="117" customWidth="1"/>
    <col min="9493" max="9493" width="8.61111111111111" style="117" customWidth="1"/>
    <col min="9494" max="9494" width="7.63888888888889" style="117" customWidth="1"/>
    <col min="9495" max="9728" width="10" style="117"/>
    <col min="9729" max="9729" width="6.94444444444444" style="117" customWidth="1"/>
    <col min="9730" max="9730" width="8.19444444444444" style="117" customWidth="1"/>
    <col min="9731" max="9731" width="6.66666666666667" style="117" customWidth="1"/>
    <col min="9732" max="9732" width="23.3333333333333" style="117" customWidth="1"/>
    <col min="9733" max="9733" width="12.0833333333333" style="117" customWidth="1"/>
    <col min="9734" max="9734" width="13.75" style="117" customWidth="1"/>
    <col min="9735" max="9735" width="12.2222222222222" style="117" customWidth="1"/>
    <col min="9736" max="9736" width="7.5" style="117" customWidth="1"/>
    <col min="9737" max="9737" width="8.75" style="117" customWidth="1"/>
    <col min="9738" max="9738" width="7.91666666666667" style="117" customWidth="1"/>
    <col min="9739" max="9739" width="8.47222222222222" style="117" customWidth="1"/>
    <col min="9740" max="9740" width="5.97222222222222" style="117" customWidth="1"/>
    <col min="9741" max="9741" width="5.83333333333333" style="117" customWidth="1"/>
    <col min="9742" max="9742" width="5.69444444444444" style="117" customWidth="1"/>
    <col min="9743" max="9743" width="8.05555555555556" style="117" customWidth="1"/>
    <col min="9744" max="9744" width="4.58333333333333" style="117" customWidth="1"/>
    <col min="9745" max="9745" width="6.94444444444444" style="117" customWidth="1"/>
    <col min="9746" max="9746" width="8.47222222222222" style="117" customWidth="1"/>
    <col min="9747" max="9747" width="9.44444444444444" style="117" customWidth="1"/>
    <col min="9748" max="9748" width="9.16666666666667" style="117" customWidth="1"/>
    <col min="9749" max="9749" width="8.61111111111111" style="117" customWidth="1"/>
    <col min="9750" max="9750" width="7.63888888888889" style="117" customWidth="1"/>
    <col min="9751" max="9984" width="10" style="117"/>
    <col min="9985" max="9985" width="6.94444444444444" style="117" customWidth="1"/>
    <col min="9986" max="9986" width="8.19444444444444" style="117" customWidth="1"/>
    <col min="9987" max="9987" width="6.66666666666667" style="117" customWidth="1"/>
    <col min="9988" max="9988" width="23.3333333333333" style="117" customWidth="1"/>
    <col min="9989" max="9989" width="12.0833333333333" style="117" customWidth="1"/>
    <col min="9990" max="9990" width="13.75" style="117" customWidth="1"/>
    <col min="9991" max="9991" width="12.2222222222222" style="117" customWidth="1"/>
    <col min="9992" max="9992" width="7.5" style="117" customWidth="1"/>
    <col min="9993" max="9993" width="8.75" style="117" customWidth="1"/>
    <col min="9994" max="9994" width="7.91666666666667" style="117" customWidth="1"/>
    <col min="9995" max="9995" width="8.47222222222222" style="117" customWidth="1"/>
    <col min="9996" max="9996" width="5.97222222222222" style="117" customWidth="1"/>
    <col min="9997" max="9997" width="5.83333333333333" style="117" customWidth="1"/>
    <col min="9998" max="9998" width="5.69444444444444" style="117" customWidth="1"/>
    <col min="9999" max="9999" width="8.05555555555556" style="117" customWidth="1"/>
    <col min="10000" max="10000" width="4.58333333333333" style="117" customWidth="1"/>
    <col min="10001" max="10001" width="6.94444444444444" style="117" customWidth="1"/>
    <col min="10002" max="10002" width="8.47222222222222" style="117" customWidth="1"/>
    <col min="10003" max="10003" width="9.44444444444444" style="117" customWidth="1"/>
    <col min="10004" max="10004" width="9.16666666666667" style="117" customWidth="1"/>
    <col min="10005" max="10005" width="8.61111111111111" style="117" customWidth="1"/>
    <col min="10006" max="10006" width="7.63888888888889" style="117" customWidth="1"/>
    <col min="10007" max="10240" width="10" style="117"/>
    <col min="10241" max="10241" width="6.94444444444444" style="117" customWidth="1"/>
    <col min="10242" max="10242" width="8.19444444444444" style="117" customWidth="1"/>
    <col min="10243" max="10243" width="6.66666666666667" style="117" customWidth="1"/>
    <col min="10244" max="10244" width="23.3333333333333" style="117" customWidth="1"/>
    <col min="10245" max="10245" width="12.0833333333333" style="117" customWidth="1"/>
    <col min="10246" max="10246" width="13.75" style="117" customWidth="1"/>
    <col min="10247" max="10247" width="12.2222222222222" style="117" customWidth="1"/>
    <col min="10248" max="10248" width="7.5" style="117" customWidth="1"/>
    <col min="10249" max="10249" width="8.75" style="117" customWidth="1"/>
    <col min="10250" max="10250" width="7.91666666666667" style="117" customWidth="1"/>
    <col min="10251" max="10251" width="8.47222222222222" style="117" customWidth="1"/>
    <col min="10252" max="10252" width="5.97222222222222" style="117" customWidth="1"/>
    <col min="10253" max="10253" width="5.83333333333333" style="117" customWidth="1"/>
    <col min="10254" max="10254" width="5.69444444444444" style="117" customWidth="1"/>
    <col min="10255" max="10255" width="8.05555555555556" style="117" customWidth="1"/>
    <col min="10256" max="10256" width="4.58333333333333" style="117" customWidth="1"/>
    <col min="10257" max="10257" width="6.94444444444444" style="117" customWidth="1"/>
    <col min="10258" max="10258" width="8.47222222222222" style="117" customWidth="1"/>
    <col min="10259" max="10259" width="9.44444444444444" style="117" customWidth="1"/>
    <col min="10260" max="10260" width="9.16666666666667" style="117" customWidth="1"/>
    <col min="10261" max="10261" width="8.61111111111111" style="117" customWidth="1"/>
    <col min="10262" max="10262" width="7.63888888888889" style="117" customWidth="1"/>
    <col min="10263" max="10496" width="10" style="117"/>
    <col min="10497" max="10497" width="6.94444444444444" style="117" customWidth="1"/>
    <col min="10498" max="10498" width="8.19444444444444" style="117" customWidth="1"/>
    <col min="10499" max="10499" width="6.66666666666667" style="117" customWidth="1"/>
    <col min="10500" max="10500" width="23.3333333333333" style="117" customWidth="1"/>
    <col min="10501" max="10501" width="12.0833333333333" style="117" customWidth="1"/>
    <col min="10502" max="10502" width="13.75" style="117" customWidth="1"/>
    <col min="10503" max="10503" width="12.2222222222222" style="117" customWidth="1"/>
    <col min="10504" max="10504" width="7.5" style="117" customWidth="1"/>
    <col min="10505" max="10505" width="8.75" style="117" customWidth="1"/>
    <col min="10506" max="10506" width="7.91666666666667" style="117" customWidth="1"/>
    <col min="10507" max="10507" width="8.47222222222222" style="117" customWidth="1"/>
    <col min="10508" max="10508" width="5.97222222222222" style="117" customWidth="1"/>
    <col min="10509" max="10509" width="5.83333333333333" style="117" customWidth="1"/>
    <col min="10510" max="10510" width="5.69444444444444" style="117" customWidth="1"/>
    <col min="10511" max="10511" width="8.05555555555556" style="117" customWidth="1"/>
    <col min="10512" max="10512" width="4.58333333333333" style="117" customWidth="1"/>
    <col min="10513" max="10513" width="6.94444444444444" style="117" customWidth="1"/>
    <col min="10514" max="10514" width="8.47222222222222" style="117" customWidth="1"/>
    <col min="10515" max="10515" width="9.44444444444444" style="117" customWidth="1"/>
    <col min="10516" max="10516" width="9.16666666666667" style="117" customWidth="1"/>
    <col min="10517" max="10517" width="8.61111111111111" style="117" customWidth="1"/>
    <col min="10518" max="10518" width="7.63888888888889" style="117" customWidth="1"/>
    <col min="10519" max="10752" width="10" style="117"/>
    <col min="10753" max="10753" width="6.94444444444444" style="117" customWidth="1"/>
    <col min="10754" max="10754" width="8.19444444444444" style="117" customWidth="1"/>
    <col min="10755" max="10755" width="6.66666666666667" style="117" customWidth="1"/>
    <col min="10756" max="10756" width="23.3333333333333" style="117" customWidth="1"/>
    <col min="10757" max="10757" width="12.0833333333333" style="117" customWidth="1"/>
    <col min="10758" max="10758" width="13.75" style="117" customWidth="1"/>
    <col min="10759" max="10759" width="12.2222222222222" style="117" customWidth="1"/>
    <col min="10760" max="10760" width="7.5" style="117" customWidth="1"/>
    <col min="10761" max="10761" width="8.75" style="117" customWidth="1"/>
    <col min="10762" max="10762" width="7.91666666666667" style="117" customWidth="1"/>
    <col min="10763" max="10763" width="8.47222222222222" style="117" customWidth="1"/>
    <col min="10764" max="10764" width="5.97222222222222" style="117" customWidth="1"/>
    <col min="10765" max="10765" width="5.83333333333333" style="117" customWidth="1"/>
    <col min="10766" max="10766" width="5.69444444444444" style="117" customWidth="1"/>
    <col min="10767" max="10767" width="8.05555555555556" style="117" customWidth="1"/>
    <col min="10768" max="10768" width="4.58333333333333" style="117" customWidth="1"/>
    <col min="10769" max="10769" width="6.94444444444444" style="117" customWidth="1"/>
    <col min="10770" max="10770" width="8.47222222222222" style="117" customWidth="1"/>
    <col min="10771" max="10771" width="9.44444444444444" style="117" customWidth="1"/>
    <col min="10772" max="10772" width="9.16666666666667" style="117" customWidth="1"/>
    <col min="10773" max="10773" width="8.61111111111111" style="117" customWidth="1"/>
    <col min="10774" max="10774" width="7.63888888888889" style="117" customWidth="1"/>
    <col min="10775" max="11008" width="10" style="117"/>
    <col min="11009" max="11009" width="6.94444444444444" style="117" customWidth="1"/>
    <col min="11010" max="11010" width="8.19444444444444" style="117" customWidth="1"/>
    <col min="11011" max="11011" width="6.66666666666667" style="117" customWidth="1"/>
    <col min="11012" max="11012" width="23.3333333333333" style="117" customWidth="1"/>
    <col min="11013" max="11013" width="12.0833333333333" style="117" customWidth="1"/>
    <col min="11014" max="11014" width="13.75" style="117" customWidth="1"/>
    <col min="11015" max="11015" width="12.2222222222222" style="117" customWidth="1"/>
    <col min="11016" max="11016" width="7.5" style="117" customWidth="1"/>
    <col min="11017" max="11017" width="8.75" style="117" customWidth="1"/>
    <col min="11018" max="11018" width="7.91666666666667" style="117" customWidth="1"/>
    <col min="11019" max="11019" width="8.47222222222222" style="117" customWidth="1"/>
    <col min="11020" max="11020" width="5.97222222222222" style="117" customWidth="1"/>
    <col min="11021" max="11021" width="5.83333333333333" style="117" customWidth="1"/>
    <col min="11022" max="11022" width="5.69444444444444" style="117" customWidth="1"/>
    <col min="11023" max="11023" width="8.05555555555556" style="117" customWidth="1"/>
    <col min="11024" max="11024" width="4.58333333333333" style="117" customWidth="1"/>
    <col min="11025" max="11025" width="6.94444444444444" style="117" customWidth="1"/>
    <col min="11026" max="11026" width="8.47222222222222" style="117" customWidth="1"/>
    <col min="11027" max="11027" width="9.44444444444444" style="117" customWidth="1"/>
    <col min="11028" max="11028" width="9.16666666666667" style="117" customWidth="1"/>
    <col min="11029" max="11029" width="8.61111111111111" style="117" customWidth="1"/>
    <col min="11030" max="11030" width="7.63888888888889" style="117" customWidth="1"/>
    <col min="11031" max="11264" width="10" style="117"/>
    <col min="11265" max="11265" width="6.94444444444444" style="117" customWidth="1"/>
    <col min="11266" max="11266" width="8.19444444444444" style="117" customWidth="1"/>
    <col min="11267" max="11267" width="6.66666666666667" style="117" customWidth="1"/>
    <col min="11268" max="11268" width="23.3333333333333" style="117" customWidth="1"/>
    <col min="11269" max="11269" width="12.0833333333333" style="117" customWidth="1"/>
    <col min="11270" max="11270" width="13.75" style="117" customWidth="1"/>
    <col min="11271" max="11271" width="12.2222222222222" style="117" customWidth="1"/>
    <col min="11272" max="11272" width="7.5" style="117" customWidth="1"/>
    <col min="11273" max="11273" width="8.75" style="117" customWidth="1"/>
    <col min="11274" max="11274" width="7.91666666666667" style="117" customWidth="1"/>
    <col min="11275" max="11275" width="8.47222222222222" style="117" customWidth="1"/>
    <col min="11276" max="11276" width="5.97222222222222" style="117" customWidth="1"/>
    <col min="11277" max="11277" width="5.83333333333333" style="117" customWidth="1"/>
    <col min="11278" max="11278" width="5.69444444444444" style="117" customWidth="1"/>
    <col min="11279" max="11279" width="8.05555555555556" style="117" customWidth="1"/>
    <col min="11280" max="11280" width="4.58333333333333" style="117" customWidth="1"/>
    <col min="11281" max="11281" width="6.94444444444444" style="117" customWidth="1"/>
    <col min="11282" max="11282" width="8.47222222222222" style="117" customWidth="1"/>
    <col min="11283" max="11283" width="9.44444444444444" style="117" customWidth="1"/>
    <col min="11284" max="11284" width="9.16666666666667" style="117" customWidth="1"/>
    <col min="11285" max="11285" width="8.61111111111111" style="117" customWidth="1"/>
    <col min="11286" max="11286" width="7.63888888888889" style="117" customWidth="1"/>
    <col min="11287" max="11520" width="10" style="117"/>
    <col min="11521" max="11521" width="6.94444444444444" style="117" customWidth="1"/>
    <col min="11522" max="11522" width="8.19444444444444" style="117" customWidth="1"/>
    <col min="11523" max="11523" width="6.66666666666667" style="117" customWidth="1"/>
    <col min="11524" max="11524" width="23.3333333333333" style="117" customWidth="1"/>
    <col min="11525" max="11525" width="12.0833333333333" style="117" customWidth="1"/>
    <col min="11526" max="11526" width="13.75" style="117" customWidth="1"/>
    <col min="11527" max="11527" width="12.2222222222222" style="117" customWidth="1"/>
    <col min="11528" max="11528" width="7.5" style="117" customWidth="1"/>
    <col min="11529" max="11529" width="8.75" style="117" customWidth="1"/>
    <col min="11530" max="11530" width="7.91666666666667" style="117" customWidth="1"/>
    <col min="11531" max="11531" width="8.47222222222222" style="117" customWidth="1"/>
    <col min="11532" max="11532" width="5.97222222222222" style="117" customWidth="1"/>
    <col min="11533" max="11533" width="5.83333333333333" style="117" customWidth="1"/>
    <col min="11534" max="11534" width="5.69444444444444" style="117" customWidth="1"/>
    <col min="11535" max="11535" width="8.05555555555556" style="117" customWidth="1"/>
    <col min="11536" max="11536" width="4.58333333333333" style="117" customWidth="1"/>
    <col min="11537" max="11537" width="6.94444444444444" style="117" customWidth="1"/>
    <col min="11538" max="11538" width="8.47222222222222" style="117" customWidth="1"/>
    <col min="11539" max="11539" width="9.44444444444444" style="117" customWidth="1"/>
    <col min="11540" max="11540" width="9.16666666666667" style="117" customWidth="1"/>
    <col min="11541" max="11541" width="8.61111111111111" style="117" customWidth="1"/>
    <col min="11542" max="11542" width="7.63888888888889" style="117" customWidth="1"/>
    <col min="11543" max="11776" width="10" style="117"/>
    <col min="11777" max="11777" width="6.94444444444444" style="117" customWidth="1"/>
    <col min="11778" max="11778" width="8.19444444444444" style="117" customWidth="1"/>
    <col min="11779" max="11779" width="6.66666666666667" style="117" customWidth="1"/>
    <col min="11780" max="11780" width="23.3333333333333" style="117" customWidth="1"/>
    <col min="11781" max="11781" width="12.0833333333333" style="117" customWidth="1"/>
    <col min="11782" max="11782" width="13.75" style="117" customWidth="1"/>
    <col min="11783" max="11783" width="12.2222222222222" style="117" customWidth="1"/>
    <col min="11784" max="11784" width="7.5" style="117" customWidth="1"/>
    <col min="11785" max="11785" width="8.75" style="117" customWidth="1"/>
    <col min="11786" max="11786" width="7.91666666666667" style="117" customWidth="1"/>
    <col min="11787" max="11787" width="8.47222222222222" style="117" customWidth="1"/>
    <col min="11788" max="11788" width="5.97222222222222" style="117" customWidth="1"/>
    <col min="11789" max="11789" width="5.83333333333333" style="117" customWidth="1"/>
    <col min="11790" max="11790" width="5.69444444444444" style="117" customWidth="1"/>
    <col min="11791" max="11791" width="8.05555555555556" style="117" customWidth="1"/>
    <col min="11792" max="11792" width="4.58333333333333" style="117" customWidth="1"/>
    <col min="11793" max="11793" width="6.94444444444444" style="117" customWidth="1"/>
    <col min="11794" max="11794" width="8.47222222222222" style="117" customWidth="1"/>
    <col min="11795" max="11795" width="9.44444444444444" style="117" customWidth="1"/>
    <col min="11796" max="11796" width="9.16666666666667" style="117" customWidth="1"/>
    <col min="11797" max="11797" width="8.61111111111111" style="117" customWidth="1"/>
    <col min="11798" max="11798" width="7.63888888888889" style="117" customWidth="1"/>
    <col min="11799" max="12032" width="10" style="117"/>
    <col min="12033" max="12033" width="6.94444444444444" style="117" customWidth="1"/>
    <col min="12034" max="12034" width="8.19444444444444" style="117" customWidth="1"/>
    <col min="12035" max="12035" width="6.66666666666667" style="117" customWidth="1"/>
    <col min="12036" max="12036" width="23.3333333333333" style="117" customWidth="1"/>
    <col min="12037" max="12037" width="12.0833333333333" style="117" customWidth="1"/>
    <col min="12038" max="12038" width="13.75" style="117" customWidth="1"/>
    <col min="12039" max="12039" width="12.2222222222222" style="117" customWidth="1"/>
    <col min="12040" max="12040" width="7.5" style="117" customWidth="1"/>
    <col min="12041" max="12041" width="8.75" style="117" customWidth="1"/>
    <col min="12042" max="12042" width="7.91666666666667" style="117" customWidth="1"/>
    <col min="12043" max="12043" width="8.47222222222222" style="117" customWidth="1"/>
    <col min="12044" max="12044" width="5.97222222222222" style="117" customWidth="1"/>
    <col min="12045" max="12045" width="5.83333333333333" style="117" customWidth="1"/>
    <col min="12046" max="12046" width="5.69444444444444" style="117" customWidth="1"/>
    <col min="12047" max="12047" width="8.05555555555556" style="117" customWidth="1"/>
    <col min="12048" max="12048" width="4.58333333333333" style="117" customWidth="1"/>
    <col min="12049" max="12049" width="6.94444444444444" style="117" customWidth="1"/>
    <col min="12050" max="12050" width="8.47222222222222" style="117" customWidth="1"/>
    <col min="12051" max="12051" width="9.44444444444444" style="117" customWidth="1"/>
    <col min="12052" max="12052" width="9.16666666666667" style="117" customWidth="1"/>
    <col min="12053" max="12053" width="8.61111111111111" style="117" customWidth="1"/>
    <col min="12054" max="12054" width="7.63888888888889" style="117" customWidth="1"/>
    <col min="12055" max="12288" width="10" style="117"/>
    <col min="12289" max="12289" width="6.94444444444444" style="117" customWidth="1"/>
    <col min="12290" max="12290" width="8.19444444444444" style="117" customWidth="1"/>
    <col min="12291" max="12291" width="6.66666666666667" style="117" customWidth="1"/>
    <col min="12292" max="12292" width="23.3333333333333" style="117" customWidth="1"/>
    <col min="12293" max="12293" width="12.0833333333333" style="117" customWidth="1"/>
    <col min="12294" max="12294" width="13.75" style="117" customWidth="1"/>
    <col min="12295" max="12295" width="12.2222222222222" style="117" customWidth="1"/>
    <col min="12296" max="12296" width="7.5" style="117" customWidth="1"/>
    <col min="12297" max="12297" width="8.75" style="117" customWidth="1"/>
    <col min="12298" max="12298" width="7.91666666666667" style="117" customWidth="1"/>
    <col min="12299" max="12299" width="8.47222222222222" style="117" customWidth="1"/>
    <col min="12300" max="12300" width="5.97222222222222" style="117" customWidth="1"/>
    <col min="12301" max="12301" width="5.83333333333333" style="117" customWidth="1"/>
    <col min="12302" max="12302" width="5.69444444444444" style="117" customWidth="1"/>
    <col min="12303" max="12303" width="8.05555555555556" style="117" customWidth="1"/>
    <col min="12304" max="12304" width="4.58333333333333" style="117" customWidth="1"/>
    <col min="12305" max="12305" width="6.94444444444444" style="117" customWidth="1"/>
    <col min="12306" max="12306" width="8.47222222222222" style="117" customWidth="1"/>
    <col min="12307" max="12307" width="9.44444444444444" style="117" customWidth="1"/>
    <col min="12308" max="12308" width="9.16666666666667" style="117" customWidth="1"/>
    <col min="12309" max="12309" width="8.61111111111111" style="117" customWidth="1"/>
    <col min="12310" max="12310" width="7.63888888888889" style="117" customWidth="1"/>
    <col min="12311" max="12544" width="10" style="117"/>
    <col min="12545" max="12545" width="6.94444444444444" style="117" customWidth="1"/>
    <col min="12546" max="12546" width="8.19444444444444" style="117" customWidth="1"/>
    <col min="12547" max="12547" width="6.66666666666667" style="117" customWidth="1"/>
    <col min="12548" max="12548" width="23.3333333333333" style="117" customWidth="1"/>
    <col min="12549" max="12549" width="12.0833333333333" style="117" customWidth="1"/>
    <col min="12550" max="12550" width="13.75" style="117" customWidth="1"/>
    <col min="12551" max="12551" width="12.2222222222222" style="117" customWidth="1"/>
    <col min="12552" max="12552" width="7.5" style="117" customWidth="1"/>
    <col min="12553" max="12553" width="8.75" style="117" customWidth="1"/>
    <col min="12554" max="12554" width="7.91666666666667" style="117" customWidth="1"/>
    <col min="12555" max="12555" width="8.47222222222222" style="117" customWidth="1"/>
    <col min="12556" max="12556" width="5.97222222222222" style="117" customWidth="1"/>
    <col min="12557" max="12557" width="5.83333333333333" style="117" customWidth="1"/>
    <col min="12558" max="12558" width="5.69444444444444" style="117" customWidth="1"/>
    <col min="12559" max="12559" width="8.05555555555556" style="117" customWidth="1"/>
    <col min="12560" max="12560" width="4.58333333333333" style="117" customWidth="1"/>
    <col min="12561" max="12561" width="6.94444444444444" style="117" customWidth="1"/>
    <col min="12562" max="12562" width="8.47222222222222" style="117" customWidth="1"/>
    <col min="12563" max="12563" width="9.44444444444444" style="117" customWidth="1"/>
    <col min="12564" max="12564" width="9.16666666666667" style="117" customWidth="1"/>
    <col min="12565" max="12565" width="8.61111111111111" style="117" customWidth="1"/>
    <col min="12566" max="12566" width="7.63888888888889" style="117" customWidth="1"/>
    <col min="12567" max="12800" width="10" style="117"/>
    <col min="12801" max="12801" width="6.94444444444444" style="117" customWidth="1"/>
    <col min="12802" max="12802" width="8.19444444444444" style="117" customWidth="1"/>
    <col min="12803" max="12803" width="6.66666666666667" style="117" customWidth="1"/>
    <col min="12804" max="12804" width="23.3333333333333" style="117" customWidth="1"/>
    <col min="12805" max="12805" width="12.0833333333333" style="117" customWidth="1"/>
    <col min="12806" max="12806" width="13.75" style="117" customWidth="1"/>
    <col min="12807" max="12807" width="12.2222222222222" style="117" customWidth="1"/>
    <col min="12808" max="12808" width="7.5" style="117" customWidth="1"/>
    <col min="12809" max="12809" width="8.75" style="117" customWidth="1"/>
    <col min="12810" max="12810" width="7.91666666666667" style="117" customWidth="1"/>
    <col min="12811" max="12811" width="8.47222222222222" style="117" customWidth="1"/>
    <col min="12812" max="12812" width="5.97222222222222" style="117" customWidth="1"/>
    <col min="12813" max="12813" width="5.83333333333333" style="117" customWidth="1"/>
    <col min="12814" max="12814" width="5.69444444444444" style="117" customWidth="1"/>
    <col min="12815" max="12815" width="8.05555555555556" style="117" customWidth="1"/>
    <col min="12816" max="12816" width="4.58333333333333" style="117" customWidth="1"/>
    <col min="12817" max="12817" width="6.94444444444444" style="117" customWidth="1"/>
    <col min="12818" max="12818" width="8.47222222222222" style="117" customWidth="1"/>
    <col min="12819" max="12819" width="9.44444444444444" style="117" customWidth="1"/>
    <col min="12820" max="12820" width="9.16666666666667" style="117" customWidth="1"/>
    <col min="12821" max="12821" width="8.61111111111111" style="117" customWidth="1"/>
    <col min="12822" max="12822" width="7.63888888888889" style="117" customWidth="1"/>
    <col min="12823" max="13056" width="10" style="117"/>
    <col min="13057" max="13057" width="6.94444444444444" style="117" customWidth="1"/>
    <col min="13058" max="13058" width="8.19444444444444" style="117" customWidth="1"/>
    <col min="13059" max="13059" width="6.66666666666667" style="117" customWidth="1"/>
    <col min="13060" max="13060" width="23.3333333333333" style="117" customWidth="1"/>
    <col min="13061" max="13061" width="12.0833333333333" style="117" customWidth="1"/>
    <col min="13062" max="13062" width="13.75" style="117" customWidth="1"/>
    <col min="13063" max="13063" width="12.2222222222222" style="117" customWidth="1"/>
    <col min="13064" max="13064" width="7.5" style="117" customWidth="1"/>
    <col min="13065" max="13065" width="8.75" style="117" customWidth="1"/>
    <col min="13066" max="13066" width="7.91666666666667" style="117" customWidth="1"/>
    <col min="13067" max="13067" width="8.47222222222222" style="117" customWidth="1"/>
    <col min="13068" max="13068" width="5.97222222222222" style="117" customWidth="1"/>
    <col min="13069" max="13069" width="5.83333333333333" style="117" customWidth="1"/>
    <col min="13070" max="13070" width="5.69444444444444" style="117" customWidth="1"/>
    <col min="13071" max="13071" width="8.05555555555556" style="117" customWidth="1"/>
    <col min="13072" max="13072" width="4.58333333333333" style="117" customWidth="1"/>
    <col min="13073" max="13073" width="6.94444444444444" style="117" customWidth="1"/>
    <col min="13074" max="13074" width="8.47222222222222" style="117" customWidth="1"/>
    <col min="13075" max="13075" width="9.44444444444444" style="117" customWidth="1"/>
    <col min="13076" max="13076" width="9.16666666666667" style="117" customWidth="1"/>
    <col min="13077" max="13077" width="8.61111111111111" style="117" customWidth="1"/>
    <col min="13078" max="13078" width="7.63888888888889" style="117" customWidth="1"/>
    <col min="13079" max="13312" width="10" style="117"/>
    <col min="13313" max="13313" width="6.94444444444444" style="117" customWidth="1"/>
    <col min="13314" max="13314" width="8.19444444444444" style="117" customWidth="1"/>
    <col min="13315" max="13315" width="6.66666666666667" style="117" customWidth="1"/>
    <col min="13316" max="13316" width="23.3333333333333" style="117" customWidth="1"/>
    <col min="13317" max="13317" width="12.0833333333333" style="117" customWidth="1"/>
    <col min="13318" max="13318" width="13.75" style="117" customWidth="1"/>
    <col min="13319" max="13319" width="12.2222222222222" style="117" customWidth="1"/>
    <col min="13320" max="13320" width="7.5" style="117" customWidth="1"/>
    <col min="13321" max="13321" width="8.75" style="117" customWidth="1"/>
    <col min="13322" max="13322" width="7.91666666666667" style="117" customWidth="1"/>
    <col min="13323" max="13323" width="8.47222222222222" style="117" customWidth="1"/>
    <col min="13324" max="13324" width="5.97222222222222" style="117" customWidth="1"/>
    <col min="13325" max="13325" width="5.83333333333333" style="117" customWidth="1"/>
    <col min="13326" max="13326" width="5.69444444444444" style="117" customWidth="1"/>
    <col min="13327" max="13327" width="8.05555555555556" style="117" customWidth="1"/>
    <col min="13328" max="13328" width="4.58333333333333" style="117" customWidth="1"/>
    <col min="13329" max="13329" width="6.94444444444444" style="117" customWidth="1"/>
    <col min="13330" max="13330" width="8.47222222222222" style="117" customWidth="1"/>
    <col min="13331" max="13331" width="9.44444444444444" style="117" customWidth="1"/>
    <col min="13332" max="13332" width="9.16666666666667" style="117" customWidth="1"/>
    <col min="13333" max="13333" width="8.61111111111111" style="117" customWidth="1"/>
    <col min="13334" max="13334" width="7.63888888888889" style="117" customWidth="1"/>
    <col min="13335" max="13568" width="10" style="117"/>
    <col min="13569" max="13569" width="6.94444444444444" style="117" customWidth="1"/>
    <col min="13570" max="13570" width="8.19444444444444" style="117" customWidth="1"/>
    <col min="13571" max="13571" width="6.66666666666667" style="117" customWidth="1"/>
    <col min="13572" max="13572" width="23.3333333333333" style="117" customWidth="1"/>
    <col min="13573" max="13573" width="12.0833333333333" style="117" customWidth="1"/>
    <col min="13574" max="13574" width="13.75" style="117" customWidth="1"/>
    <col min="13575" max="13575" width="12.2222222222222" style="117" customWidth="1"/>
    <col min="13576" max="13576" width="7.5" style="117" customWidth="1"/>
    <col min="13577" max="13577" width="8.75" style="117" customWidth="1"/>
    <col min="13578" max="13578" width="7.91666666666667" style="117" customWidth="1"/>
    <col min="13579" max="13579" width="8.47222222222222" style="117" customWidth="1"/>
    <col min="13580" max="13580" width="5.97222222222222" style="117" customWidth="1"/>
    <col min="13581" max="13581" width="5.83333333333333" style="117" customWidth="1"/>
    <col min="13582" max="13582" width="5.69444444444444" style="117" customWidth="1"/>
    <col min="13583" max="13583" width="8.05555555555556" style="117" customWidth="1"/>
    <col min="13584" max="13584" width="4.58333333333333" style="117" customWidth="1"/>
    <col min="13585" max="13585" width="6.94444444444444" style="117" customWidth="1"/>
    <col min="13586" max="13586" width="8.47222222222222" style="117" customWidth="1"/>
    <col min="13587" max="13587" width="9.44444444444444" style="117" customWidth="1"/>
    <col min="13588" max="13588" width="9.16666666666667" style="117" customWidth="1"/>
    <col min="13589" max="13589" width="8.61111111111111" style="117" customWidth="1"/>
    <col min="13590" max="13590" width="7.63888888888889" style="117" customWidth="1"/>
    <col min="13591" max="13824" width="10" style="117"/>
    <col min="13825" max="13825" width="6.94444444444444" style="117" customWidth="1"/>
    <col min="13826" max="13826" width="8.19444444444444" style="117" customWidth="1"/>
    <col min="13827" max="13827" width="6.66666666666667" style="117" customWidth="1"/>
    <col min="13828" max="13828" width="23.3333333333333" style="117" customWidth="1"/>
    <col min="13829" max="13829" width="12.0833333333333" style="117" customWidth="1"/>
    <col min="13830" max="13830" width="13.75" style="117" customWidth="1"/>
    <col min="13831" max="13831" width="12.2222222222222" style="117" customWidth="1"/>
    <col min="13832" max="13832" width="7.5" style="117" customWidth="1"/>
    <col min="13833" max="13833" width="8.75" style="117" customWidth="1"/>
    <col min="13834" max="13834" width="7.91666666666667" style="117" customWidth="1"/>
    <col min="13835" max="13835" width="8.47222222222222" style="117" customWidth="1"/>
    <col min="13836" max="13836" width="5.97222222222222" style="117" customWidth="1"/>
    <col min="13837" max="13837" width="5.83333333333333" style="117" customWidth="1"/>
    <col min="13838" max="13838" width="5.69444444444444" style="117" customWidth="1"/>
    <col min="13839" max="13839" width="8.05555555555556" style="117" customWidth="1"/>
    <col min="13840" max="13840" width="4.58333333333333" style="117" customWidth="1"/>
    <col min="13841" max="13841" width="6.94444444444444" style="117" customWidth="1"/>
    <col min="13842" max="13842" width="8.47222222222222" style="117" customWidth="1"/>
    <col min="13843" max="13843" width="9.44444444444444" style="117" customWidth="1"/>
    <col min="13844" max="13844" width="9.16666666666667" style="117" customWidth="1"/>
    <col min="13845" max="13845" width="8.61111111111111" style="117" customWidth="1"/>
    <col min="13846" max="13846" width="7.63888888888889" style="117" customWidth="1"/>
    <col min="13847" max="14080" width="10" style="117"/>
    <col min="14081" max="14081" width="6.94444444444444" style="117" customWidth="1"/>
    <col min="14082" max="14082" width="8.19444444444444" style="117" customWidth="1"/>
    <col min="14083" max="14083" width="6.66666666666667" style="117" customWidth="1"/>
    <col min="14084" max="14084" width="23.3333333333333" style="117" customWidth="1"/>
    <col min="14085" max="14085" width="12.0833333333333" style="117" customWidth="1"/>
    <col min="14086" max="14086" width="13.75" style="117" customWidth="1"/>
    <col min="14087" max="14087" width="12.2222222222222" style="117" customWidth="1"/>
    <col min="14088" max="14088" width="7.5" style="117" customWidth="1"/>
    <col min="14089" max="14089" width="8.75" style="117" customWidth="1"/>
    <col min="14090" max="14090" width="7.91666666666667" style="117" customWidth="1"/>
    <col min="14091" max="14091" width="8.47222222222222" style="117" customWidth="1"/>
    <col min="14092" max="14092" width="5.97222222222222" style="117" customWidth="1"/>
    <col min="14093" max="14093" width="5.83333333333333" style="117" customWidth="1"/>
    <col min="14094" max="14094" width="5.69444444444444" style="117" customWidth="1"/>
    <col min="14095" max="14095" width="8.05555555555556" style="117" customWidth="1"/>
    <col min="14096" max="14096" width="4.58333333333333" style="117" customWidth="1"/>
    <col min="14097" max="14097" width="6.94444444444444" style="117" customWidth="1"/>
    <col min="14098" max="14098" width="8.47222222222222" style="117" customWidth="1"/>
    <col min="14099" max="14099" width="9.44444444444444" style="117" customWidth="1"/>
    <col min="14100" max="14100" width="9.16666666666667" style="117" customWidth="1"/>
    <col min="14101" max="14101" width="8.61111111111111" style="117" customWidth="1"/>
    <col min="14102" max="14102" width="7.63888888888889" style="117" customWidth="1"/>
    <col min="14103" max="14336" width="10" style="117"/>
    <col min="14337" max="14337" width="6.94444444444444" style="117" customWidth="1"/>
    <col min="14338" max="14338" width="8.19444444444444" style="117" customWidth="1"/>
    <col min="14339" max="14339" width="6.66666666666667" style="117" customWidth="1"/>
    <col min="14340" max="14340" width="23.3333333333333" style="117" customWidth="1"/>
    <col min="14341" max="14341" width="12.0833333333333" style="117" customWidth="1"/>
    <col min="14342" max="14342" width="13.75" style="117" customWidth="1"/>
    <col min="14343" max="14343" width="12.2222222222222" style="117" customWidth="1"/>
    <col min="14344" max="14344" width="7.5" style="117" customWidth="1"/>
    <col min="14345" max="14345" width="8.75" style="117" customWidth="1"/>
    <col min="14346" max="14346" width="7.91666666666667" style="117" customWidth="1"/>
    <col min="14347" max="14347" width="8.47222222222222" style="117" customWidth="1"/>
    <col min="14348" max="14348" width="5.97222222222222" style="117" customWidth="1"/>
    <col min="14349" max="14349" width="5.83333333333333" style="117" customWidth="1"/>
    <col min="14350" max="14350" width="5.69444444444444" style="117" customWidth="1"/>
    <col min="14351" max="14351" width="8.05555555555556" style="117" customWidth="1"/>
    <col min="14352" max="14352" width="4.58333333333333" style="117" customWidth="1"/>
    <col min="14353" max="14353" width="6.94444444444444" style="117" customWidth="1"/>
    <col min="14354" max="14354" width="8.47222222222222" style="117" customWidth="1"/>
    <col min="14355" max="14355" width="9.44444444444444" style="117" customWidth="1"/>
    <col min="14356" max="14356" width="9.16666666666667" style="117" customWidth="1"/>
    <col min="14357" max="14357" width="8.61111111111111" style="117" customWidth="1"/>
    <col min="14358" max="14358" width="7.63888888888889" style="117" customWidth="1"/>
    <col min="14359" max="14592" width="10" style="117"/>
    <col min="14593" max="14593" width="6.94444444444444" style="117" customWidth="1"/>
    <col min="14594" max="14594" width="8.19444444444444" style="117" customWidth="1"/>
    <col min="14595" max="14595" width="6.66666666666667" style="117" customWidth="1"/>
    <col min="14596" max="14596" width="23.3333333333333" style="117" customWidth="1"/>
    <col min="14597" max="14597" width="12.0833333333333" style="117" customWidth="1"/>
    <col min="14598" max="14598" width="13.75" style="117" customWidth="1"/>
    <col min="14599" max="14599" width="12.2222222222222" style="117" customWidth="1"/>
    <col min="14600" max="14600" width="7.5" style="117" customWidth="1"/>
    <col min="14601" max="14601" width="8.75" style="117" customWidth="1"/>
    <col min="14602" max="14602" width="7.91666666666667" style="117" customWidth="1"/>
    <col min="14603" max="14603" width="8.47222222222222" style="117" customWidth="1"/>
    <col min="14604" max="14604" width="5.97222222222222" style="117" customWidth="1"/>
    <col min="14605" max="14605" width="5.83333333333333" style="117" customWidth="1"/>
    <col min="14606" max="14606" width="5.69444444444444" style="117" customWidth="1"/>
    <col min="14607" max="14607" width="8.05555555555556" style="117" customWidth="1"/>
    <col min="14608" max="14608" width="4.58333333333333" style="117" customWidth="1"/>
    <col min="14609" max="14609" width="6.94444444444444" style="117" customWidth="1"/>
    <col min="14610" max="14610" width="8.47222222222222" style="117" customWidth="1"/>
    <col min="14611" max="14611" width="9.44444444444444" style="117" customWidth="1"/>
    <col min="14612" max="14612" width="9.16666666666667" style="117" customWidth="1"/>
    <col min="14613" max="14613" width="8.61111111111111" style="117" customWidth="1"/>
    <col min="14614" max="14614" width="7.63888888888889" style="117" customWidth="1"/>
    <col min="14615" max="14848" width="10" style="117"/>
    <col min="14849" max="14849" width="6.94444444444444" style="117" customWidth="1"/>
    <col min="14850" max="14850" width="8.19444444444444" style="117" customWidth="1"/>
    <col min="14851" max="14851" width="6.66666666666667" style="117" customWidth="1"/>
    <col min="14852" max="14852" width="23.3333333333333" style="117" customWidth="1"/>
    <col min="14853" max="14853" width="12.0833333333333" style="117" customWidth="1"/>
    <col min="14854" max="14854" width="13.75" style="117" customWidth="1"/>
    <col min="14855" max="14855" width="12.2222222222222" style="117" customWidth="1"/>
    <col min="14856" max="14856" width="7.5" style="117" customWidth="1"/>
    <col min="14857" max="14857" width="8.75" style="117" customWidth="1"/>
    <col min="14858" max="14858" width="7.91666666666667" style="117" customWidth="1"/>
    <col min="14859" max="14859" width="8.47222222222222" style="117" customWidth="1"/>
    <col min="14860" max="14860" width="5.97222222222222" style="117" customWidth="1"/>
    <col min="14861" max="14861" width="5.83333333333333" style="117" customWidth="1"/>
    <col min="14862" max="14862" width="5.69444444444444" style="117" customWidth="1"/>
    <col min="14863" max="14863" width="8.05555555555556" style="117" customWidth="1"/>
    <col min="14864" max="14864" width="4.58333333333333" style="117" customWidth="1"/>
    <col min="14865" max="14865" width="6.94444444444444" style="117" customWidth="1"/>
    <col min="14866" max="14866" width="8.47222222222222" style="117" customWidth="1"/>
    <col min="14867" max="14867" width="9.44444444444444" style="117" customWidth="1"/>
    <col min="14868" max="14868" width="9.16666666666667" style="117" customWidth="1"/>
    <col min="14869" max="14869" width="8.61111111111111" style="117" customWidth="1"/>
    <col min="14870" max="14870" width="7.63888888888889" style="117" customWidth="1"/>
    <col min="14871" max="15104" width="10" style="117"/>
    <col min="15105" max="15105" width="6.94444444444444" style="117" customWidth="1"/>
    <col min="15106" max="15106" width="8.19444444444444" style="117" customWidth="1"/>
    <col min="15107" max="15107" width="6.66666666666667" style="117" customWidth="1"/>
    <col min="15108" max="15108" width="23.3333333333333" style="117" customWidth="1"/>
    <col min="15109" max="15109" width="12.0833333333333" style="117" customWidth="1"/>
    <col min="15110" max="15110" width="13.75" style="117" customWidth="1"/>
    <col min="15111" max="15111" width="12.2222222222222" style="117" customWidth="1"/>
    <col min="15112" max="15112" width="7.5" style="117" customWidth="1"/>
    <col min="15113" max="15113" width="8.75" style="117" customWidth="1"/>
    <col min="15114" max="15114" width="7.91666666666667" style="117" customWidth="1"/>
    <col min="15115" max="15115" width="8.47222222222222" style="117" customWidth="1"/>
    <col min="15116" max="15116" width="5.97222222222222" style="117" customWidth="1"/>
    <col min="15117" max="15117" width="5.83333333333333" style="117" customWidth="1"/>
    <col min="15118" max="15118" width="5.69444444444444" style="117" customWidth="1"/>
    <col min="15119" max="15119" width="8.05555555555556" style="117" customWidth="1"/>
    <col min="15120" max="15120" width="4.58333333333333" style="117" customWidth="1"/>
    <col min="15121" max="15121" width="6.94444444444444" style="117" customWidth="1"/>
    <col min="15122" max="15122" width="8.47222222222222" style="117" customWidth="1"/>
    <col min="15123" max="15123" width="9.44444444444444" style="117" customWidth="1"/>
    <col min="15124" max="15124" width="9.16666666666667" style="117" customWidth="1"/>
    <col min="15125" max="15125" width="8.61111111111111" style="117" customWidth="1"/>
    <col min="15126" max="15126" width="7.63888888888889" style="117" customWidth="1"/>
    <col min="15127" max="15360" width="10" style="117"/>
    <col min="15361" max="15361" width="6.94444444444444" style="117" customWidth="1"/>
    <col min="15362" max="15362" width="8.19444444444444" style="117" customWidth="1"/>
    <col min="15363" max="15363" width="6.66666666666667" style="117" customWidth="1"/>
    <col min="15364" max="15364" width="23.3333333333333" style="117" customWidth="1"/>
    <col min="15365" max="15365" width="12.0833333333333" style="117" customWidth="1"/>
    <col min="15366" max="15366" width="13.75" style="117" customWidth="1"/>
    <col min="15367" max="15367" width="12.2222222222222" style="117" customWidth="1"/>
    <col min="15368" max="15368" width="7.5" style="117" customWidth="1"/>
    <col min="15369" max="15369" width="8.75" style="117" customWidth="1"/>
    <col min="15370" max="15370" width="7.91666666666667" style="117" customWidth="1"/>
    <col min="15371" max="15371" width="8.47222222222222" style="117" customWidth="1"/>
    <col min="15372" max="15372" width="5.97222222222222" style="117" customWidth="1"/>
    <col min="15373" max="15373" width="5.83333333333333" style="117" customWidth="1"/>
    <col min="15374" max="15374" width="5.69444444444444" style="117" customWidth="1"/>
    <col min="15375" max="15375" width="8.05555555555556" style="117" customWidth="1"/>
    <col min="15376" max="15376" width="4.58333333333333" style="117" customWidth="1"/>
    <col min="15377" max="15377" width="6.94444444444444" style="117" customWidth="1"/>
    <col min="15378" max="15378" width="8.47222222222222" style="117" customWidth="1"/>
    <col min="15379" max="15379" width="9.44444444444444" style="117" customWidth="1"/>
    <col min="15380" max="15380" width="9.16666666666667" style="117" customWidth="1"/>
    <col min="15381" max="15381" width="8.61111111111111" style="117" customWidth="1"/>
    <col min="15382" max="15382" width="7.63888888888889" style="117" customWidth="1"/>
    <col min="15383" max="15616" width="10" style="117"/>
    <col min="15617" max="15617" width="6.94444444444444" style="117" customWidth="1"/>
    <col min="15618" max="15618" width="8.19444444444444" style="117" customWidth="1"/>
    <col min="15619" max="15619" width="6.66666666666667" style="117" customWidth="1"/>
    <col min="15620" max="15620" width="23.3333333333333" style="117" customWidth="1"/>
    <col min="15621" max="15621" width="12.0833333333333" style="117" customWidth="1"/>
    <col min="15622" max="15622" width="13.75" style="117" customWidth="1"/>
    <col min="15623" max="15623" width="12.2222222222222" style="117" customWidth="1"/>
    <col min="15624" max="15624" width="7.5" style="117" customWidth="1"/>
    <col min="15625" max="15625" width="8.75" style="117" customWidth="1"/>
    <col min="15626" max="15626" width="7.91666666666667" style="117" customWidth="1"/>
    <col min="15627" max="15627" width="8.47222222222222" style="117" customWidth="1"/>
    <col min="15628" max="15628" width="5.97222222222222" style="117" customWidth="1"/>
    <col min="15629" max="15629" width="5.83333333333333" style="117" customWidth="1"/>
    <col min="15630" max="15630" width="5.69444444444444" style="117" customWidth="1"/>
    <col min="15631" max="15631" width="8.05555555555556" style="117" customWidth="1"/>
    <col min="15632" max="15632" width="4.58333333333333" style="117" customWidth="1"/>
    <col min="15633" max="15633" width="6.94444444444444" style="117" customWidth="1"/>
    <col min="15634" max="15634" width="8.47222222222222" style="117" customWidth="1"/>
    <col min="15635" max="15635" width="9.44444444444444" style="117" customWidth="1"/>
    <col min="15636" max="15636" width="9.16666666666667" style="117" customWidth="1"/>
    <col min="15637" max="15637" width="8.61111111111111" style="117" customWidth="1"/>
    <col min="15638" max="15638" width="7.63888888888889" style="117" customWidth="1"/>
    <col min="15639" max="15872" width="10" style="117"/>
    <col min="15873" max="15873" width="6.94444444444444" style="117" customWidth="1"/>
    <col min="15874" max="15874" width="8.19444444444444" style="117" customWidth="1"/>
    <col min="15875" max="15875" width="6.66666666666667" style="117" customWidth="1"/>
    <col min="15876" max="15876" width="23.3333333333333" style="117" customWidth="1"/>
    <col min="15877" max="15877" width="12.0833333333333" style="117" customWidth="1"/>
    <col min="15878" max="15878" width="13.75" style="117" customWidth="1"/>
    <col min="15879" max="15879" width="12.2222222222222" style="117" customWidth="1"/>
    <col min="15880" max="15880" width="7.5" style="117" customWidth="1"/>
    <col min="15881" max="15881" width="8.75" style="117" customWidth="1"/>
    <col min="15882" max="15882" width="7.91666666666667" style="117" customWidth="1"/>
    <col min="15883" max="15883" width="8.47222222222222" style="117" customWidth="1"/>
    <col min="15884" max="15884" width="5.97222222222222" style="117" customWidth="1"/>
    <col min="15885" max="15885" width="5.83333333333333" style="117" customWidth="1"/>
    <col min="15886" max="15886" width="5.69444444444444" style="117" customWidth="1"/>
    <col min="15887" max="15887" width="8.05555555555556" style="117" customWidth="1"/>
    <col min="15888" max="15888" width="4.58333333333333" style="117" customWidth="1"/>
    <col min="15889" max="15889" width="6.94444444444444" style="117" customWidth="1"/>
    <col min="15890" max="15890" width="8.47222222222222" style="117" customWidth="1"/>
    <col min="15891" max="15891" width="9.44444444444444" style="117" customWidth="1"/>
    <col min="15892" max="15892" width="9.16666666666667" style="117" customWidth="1"/>
    <col min="15893" max="15893" width="8.61111111111111" style="117" customWidth="1"/>
    <col min="15894" max="15894" width="7.63888888888889" style="117" customWidth="1"/>
    <col min="15895" max="16128" width="10" style="117"/>
    <col min="16129" max="16129" width="6.94444444444444" style="117" customWidth="1"/>
    <col min="16130" max="16130" width="8.19444444444444" style="117" customWidth="1"/>
    <col min="16131" max="16131" width="6.66666666666667" style="117" customWidth="1"/>
    <col min="16132" max="16132" width="23.3333333333333" style="117" customWidth="1"/>
    <col min="16133" max="16133" width="12.0833333333333" style="117" customWidth="1"/>
    <col min="16134" max="16134" width="13.75" style="117" customWidth="1"/>
    <col min="16135" max="16135" width="12.2222222222222" style="117" customWidth="1"/>
    <col min="16136" max="16136" width="7.5" style="117" customWidth="1"/>
    <col min="16137" max="16137" width="8.75" style="117" customWidth="1"/>
    <col min="16138" max="16138" width="7.91666666666667" style="117" customWidth="1"/>
    <col min="16139" max="16139" width="8.47222222222222" style="117" customWidth="1"/>
    <col min="16140" max="16140" width="5.97222222222222" style="117" customWidth="1"/>
    <col min="16141" max="16141" width="5.83333333333333" style="117" customWidth="1"/>
    <col min="16142" max="16142" width="5.69444444444444" style="117" customWidth="1"/>
    <col min="16143" max="16143" width="8.05555555555556" style="117" customWidth="1"/>
    <col min="16144" max="16144" width="4.58333333333333" style="117" customWidth="1"/>
    <col min="16145" max="16145" width="6.94444444444444" style="117" customWidth="1"/>
    <col min="16146" max="16146" width="8.47222222222222" style="117" customWidth="1"/>
    <col min="16147" max="16147" width="9.44444444444444" style="117" customWidth="1"/>
    <col min="16148" max="16148" width="9.16666666666667" style="117" customWidth="1"/>
    <col min="16149" max="16149" width="8.61111111111111" style="117" customWidth="1"/>
    <col min="16150" max="16150" width="7.63888888888889" style="117" customWidth="1"/>
    <col min="16151" max="16384" width="10" style="117"/>
  </cols>
  <sheetData>
    <row r="1" ht="31" customHeight="1" spans="1:19">
      <c r="A1" s="120" t="s">
        <v>132</v>
      </c>
      <c r="B1" s="120"/>
      <c r="C1" s="120"/>
      <c r="D1" s="120"/>
      <c r="E1" s="120"/>
      <c r="F1" s="120"/>
      <c r="G1" s="121"/>
      <c r="H1" s="120"/>
      <c r="I1" s="122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="115" customFormat="1" ht="20.1" customHeight="1" spans="1:19">
      <c r="A2" s="123" t="s">
        <v>133</v>
      </c>
      <c r="B2" s="123"/>
      <c r="C2" s="124"/>
      <c r="D2" s="124"/>
      <c r="E2" s="124"/>
      <c r="F2" s="123" t="s">
        <v>134</v>
      </c>
      <c r="G2" s="125" t="s">
        <v>135</v>
      </c>
      <c r="H2" s="125"/>
      <c r="I2" s="123" t="s">
        <v>136</v>
      </c>
      <c r="J2" s="125"/>
      <c r="K2" s="125"/>
      <c r="L2" s="125"/>
      <c r="M2" s="125"/>
      <c r="N2" s="125"/>
      <c r="O2" s="126"/>
      <c r="P2" s="126"/>
      <c r="Q2" s="126"/>
      <c r="R2" s="126"/>
      <c r="S2" s="126"/>
    </row>
    <row r="3" s="115" customFormat="1" ht="20.25" customHeight="1" spans="1:19">
      <c r="A3" s="127" t="s">
        <v>137</v>
      </c>
      <c r="B3" s="128"/>
      <c r="C3" s="129" t="s">
        <v>138</v>
      </c>
      <c r="D3" s="130"/>
      <c r="E3" s="131" t="s">
        <v>139</v>
      </c>
      <c r="F3" s="132" t="s">
        <v>140</v>
      </c>
      <c r="G3" s="133" t="s">
        <v>141</v>
      </c>
      <c r="H3" s="128"/>
      <c r="I3" s="134"/>
      <c r="J3" s="135"/>
      <c r="K3" s="136" t="s">
        <v>142</v>
      </c>
      <c r="L3" s="128"/>
      <c r="M3" s="128"/>
      <c r="N3" s="135"/>
      <c r="O3" s="136" t="s">
        <v>143</v>
      </c>
      <c r="P3" s="128"/>
      <c r="Q3" s="128"/>
      <c r="R3" s="128"/>
      <c r="S3" s="137"/>
    </row>
    <row r="4" ht="27" customHeight="1" spans="1:19">
      <c r="A4" s="138" t="s">
        <v>144</v>
      </c>
      <c r="B4" s="139"/>
      <c r="C4" s="139"/>
      <c r="D4" s="140"/>
      <c r="E4" s="141"/>
      <c r="F4" s="142"/>
      <c r="G4" s="141"/>
      <c r="H4" s="143"/>
      <c r="I4" s="144"/>
      <c r="J4" s="145"/>
      <c r="K4" s="141"/>
      <c r="L4" s="143"/>
      <c r="M4" s="143"/>
      <c r="N4" s="142"/>
      <c r="O4" s="141"/>
      <c r="P4" s="143"/>
      <c r="Q4" s="143"/>
      <c r="R4" s="143"/>
      <c r="S4" s="146"/>
    </row>
    <row r="5" s="115" customFormat="1" ht="17.25" customHeight="1" spans="1:19">
      <c r="A5" s="147" t="s">
        <v>145</v>
      </c>
      <c r="B5" s="148"/>
      <c r="C5" s="149"/>
      <c r="D5" s="150"/>
      <c r="E5" s="151" t="s">
        <v>146</v>
      </c>
      <c r="F5" s="152"/>
      <c r="G5" s="153" t="s">
        <v>147</v>
      </c>
      <c r="H5" s="154"/>
      <c r="I5" s="155"/>
      <c r="J5" s="150"/>
      <c r="K5" s="151" t="s">
        <v>148</v>
      </c>
      <c r="L5" s="154"/>
      <c r="M5" s="154"/>
      <c r="N5" s="150"/>
      <c r="O5" s="153"/>
      <c r="P5" s="154"/>
      <c r="Q5" s="154"/>
      <c r="R5" s="154"/>
      <c r="S5" s="156"/>
    </row>
    <row r="6" ht="30.95" customHeight="1" spans="1:19">
      <c r="A6" s="157"/>
      <c r="B6" s="158"/>
      <c r="C6" s="158"/>
      <c r="D6" s="159"/>
      <c r="E6" s="141"/>
      <c r="F6" s="142"/>
      <c r="G6" s="141"/>
      <c r="H6" s="143"/>
      <c r="I6" s="144"/>
      <c r="J6" s="142"/>
      <c r="K6" s="141"/>
      <c r="L6" s="143"/>
      <c r="M6" s="143"/>
      <c r="N6" s="142"/>
      <c r="O6" s="141"/>
      <c r="P6" s="143"/>
      <c r="Q6" s="143"/>
      <c r="R6" s="143"/>
      <c r="S6" s="146"/>
    </row>
    <row r="7" s="115" customFormat="1" ht="30" customHeight="1" spans="1:19">
      <c r="A7" s="160" t="s">
        <v>149</v>
      </c>
      <c r="B7" s="154"/>
      <c r="C7" s="161" t="str">
        <f>C3</f>
        <v>XXXXXXXXXX</v>
      </c>
      <c r="D7" s="162"/>
      <c r="E7" s="151" t="s">
        <v>150</v>
      </c>
      <c r="F7" s="163" t="s">
        <v>151</v>
      </c>
      <c r="G7" s="153" t="s">
        <v>152</v>
      </c>
      <c r="H7" s="164" t="s">
        <v>153</v>
      </c>
      <c r="I7" s="165"/>
      <c r="J7" s="163"/>
      <c r="K7" s="151" t="s">
        <v>154</v>
      </c>
      <c r="L7" s="154"/>
      <c r="M7" s="154"/>
      <c r="N7" s="150"/>
      <c r="O7" s="151"/>
      <c r="P7" s="154"/>
      <c r="Q7" s="154"/>
      <c r="R7" s="154"/>
      <c r="S7" s="156"/>
    </row>
    <row r="8" ht="33" customHeight="1" spans="1:19">
      <c r="A8" s="166" t="str">
        <f>A4</f>
        <v>XXXXXXXXX</v>
      </c>
      <c r="B8" s="139"/>
      <c r="C8" s="139"/>
      <c r="D8" s="140"/>
      <c r="E8" s="167" t="s">
        <v>155</v>
      </c>
      <c r="F8" s="168"/>
      <c r="G8" s="167" t="s">
        <v>156</v>
      </c>
      <c r="H8" s="169"/>
      <c r="I8" s="170"/>
      <c r="J8" s="145"/>
      <c r="K8" s="141"/>
      <c r="L8" s="143"/>
      <c r="M8" s="143"/>
      <c r="N8" s="142"/>
      <c r="O8" s="141"/>
      <c r="P8" s="143"/>
      <c r="Q8" s="143"/>
      <c r="R8" s="143"/>
      <c r="S8" s="146"/>
    </row>
    <row r="9" s="115" customFormat="1" ht="23.1" customHeight="1" spans="1:19">
      <c r="A9" s="160" t="s">
        <v>157</v>
      </c>
      <c r="B9" s="154"/>
      <c r="C9" s="154"/>
      <c r="D9" s="150"/>
      <c r="E9" s="151" t="s">
        <v>158</v>
      </c>
      <c r="F9" s="171"/>
      <c r="G9" s="153" t="s">
        <v>159</v>
      </c>
      <c r="H9" s="164"/>
      <c r="I9" s="165"/>
      <c r="J9" s="164"/>
      <c r="K9" s="151" t="s">
        <v>160</v>
      </c>
      <c r="L9" s="164"/>
      <c r="M9" s="164"/>
      <c r="N9" s="163"/>
      <c r="O9" s="172" t="s">
        <v>161</v>
      </c>
      <c r="P9" s="164"/>
      <c r="Q9" s="164"/>
      <c r="R9" s="164"/>
      <c r="S9" s="173"/>
    </row>
    <row r="10" ht="23.1" customHeight="1" spans="1:19">
      <c r="A10" s="174" t="s">
        <v>162</v>
      </c>
      <c r="B10" s="169"/>
      <c r="C10" s="169"/>
      <c r="D10" s="168"/>
      <c r="E10" s="175" t="s">
        <v>163</v>
      </c>
      <c r="F10" s="176"/>
      <c r="G10" s="141"/>
      <c r="H10" s="143"/>
      <c r="I10" s="143"/>
      <c r="J10" s="143"/>
      <c r="K10" s="141"/>
      <c r="L10" s="143"/>
      <c r="M10" s="143"/>
      <c r="N10" s="142"/>
      <c r="O10" s="141"/>
      <c r="P10" s="143"/>
      <c r="Q10" s="143"/>
      <c r="R10" s="143"/>
      <c r="S10" s="146"/>
    </row>
    <row r="11" s="115" customFormat="1" ht="13.2" spans="1:19">
      <c r="A11" s="160" t="s">
        <v>164</v>
      </c>
      <c r="B11" s="154"/>
      <c r="C11" s="164" t="s">
        <v>165</v>
      </c>
      <c r="D11" s="163"/>
      <c r="E11" s="177" t="s">
        <v>166</v>
      </c>
      <c r="F11" s="178" t="s">
        <v>167</v>
      </c>
      <c r="G11" s="153" t="s">
        <v>168</v>
      </c>
      <c r="H11" s="150"/>
      <c r="I11" s="179" t="s">
        <v>169</v>
      </c>
      <c r="J11" s="149" t="s">
        <v>170</v>
      </c>
      <c r="K11" s="180" t="s">
        <v>171</v>
      </c>
      <c r="L11" s="181"/>
      <c r="M11" s="182"/>
      <c r="N11" s="149" t="s">
        <v>172</v>
      </c>
      <c r="O11" s="154"/>
      <c r="P11" s="150"/>
      <c r="Q11" s="151" t="s">
        <v>173</v>
      </c>
      <c r="R11" s="183"/>
      <c r="S11" s="184"/>
    </row>
    <row r="12" ht="32.1" customHeight="1" spans="1:19">
      <c r="A12" s="185" t="str">
        <f>IF(C11="22","纸制或纤维板制盒/箱",IF(C11="06","袋/包",IF(C11="22/06","纸制或纤维板制盒/箱/包/袋")))</f>
        <v>纸制或纤维板制盒/箱/包/袋</v>
      </c>
      <c r="B12" s="169"/>
      <c r="C12" s="169"/>
      <c r="D12" s="168"/>
      <c r="E12" s="186">
        <f>'P L  '!E59</f>
        <v>5</v>
      </c>
      <c r="F12" s="187">
        <f>'P L  '!I59</f>
        <v>36.29</v>
      </c>
      <c r="G12" s="187">
        <f>'P L  '!H59</f>
        <v>34.41</v>
      </c>
      <c r="H12" s="188"/>
      <c r="I12" s="189" t="s">
        <v>174</v>
      </c>
      <c r="J12" s="190"/>
      <c r="K12" s="191" t="s">
        <v>92</v>
      </c>
      <c r="L12" s="192">
        <f>'发票 '!D58</f>
        <v>0</v>
      </c>
      <c r="M12" s="192"/>
      <c r="N12" s="169"/>
      <c r="O12" s="169"/>
      <c r="P12" s="168"/>
      <c r="Q12" s="167"/>
      <c r="R12" s="169"/>
      <c r="S12" s="193"/>
    </row>
    <row r="13" s="115" customFormat="1" ht="18" customHeight="1" spans="1:19">
      <c r="A13" s="194" t="s">
        <v>175</v>
      </c>
      <c r="B13" s="195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7"/>
    </row>
    <row r="14" s="115" customFormat="1" ht="18" customHeight="1" spans="1:19">
      <c r="A14" s="198"/>
      <c r="B14" s="199"/>
      <c r="C14" s="199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1"/>
    </row>
    <row r="15" s="115" customFormat="1" customHeight="1" spans="1:19">
      <c r="A15" s="202" t="s">
        <v>176</v>
      </c>
      <c r="C15" s="203"/>
      <c r="D15" s="203"/>
      <c r="E15" s="203"/>
      <c r="F15" s="203"/>
      <c r="G15" s="204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205"/>
    </row>
    <row r="16" customHeight="1" spans="1:19">
      <c r="A16" s="202" t="s">
        <v>177</v>
      </c>
      <c r="B16" s="206"/>
      <c r="C16" s="207"/>
      <c r="D16" s="207"/>
      <c r="E16" s="207"/>
      <c r="F16" s="207"/>
      <c r="G16" s="208"/>
      <c r="H16" s="207"/>
      <c r="I16" s="207"/>
      <c r="J16" s="207"/>
      <c r="K16" s="207"/>
      <c r="S16" s="209"/>
    </row>
    <row r="17" ht="13" customHeight="1" spans="1:19">
      <c r="A17" s="210"/>
      <c r="B17" s="118"/>
      <c r="C17" s="118"/>
      <c r="D17" s="118"/>
      <c r="E17" s="118"/>
      <c r="F17" s="118"/>
      <c r="G17" s="210"/>
      <c r="H17" s="118"/>
      <c r="I17" s="118"/>
      <c r="J17" s="118"/>
      <c r="K17" s="118"/>
      <c r="L17" s="119"/>
      <c r="M17" s="119"/>
      <c r="N17" s="119"/>
      <c r="O17" s="211"/>
      <c r="P17" s="211"/>
      <c r="Q17" s="211"/>
      <c r="R17" s="211"/>
      <c r="S17" s="212"/>
    </row>
    <row r="18" s="116" customFormat="1" ht="42" customHeight="1" spans="1:19">
      <c r="A18" s="213" t="s">
        <v>178</v>
      </c>
      <c r="B18" s="214"/>
      <c r="C18" s="215" t="s">
        <v>179</v>
      </c>
      <c r="D18" s="216" t="s">
        <v>180</v>
      </c>
      <c r="E18" s="215" t="s">
        <v>179</v>
      </c>
      <c r="F18" s="217" t="s">
        <v>181</v>
      </c>
      <c r="G18" s="218"/>
      <c r="H18" s="215" t="s">
        <v>179</v>
      </c>
      <c r="I18" s="216" t="s">
        <v>182</v>
      </c>
      <c r="J18" s="217"/>
      <c r="K18" s="219" t="s">
        <v>183</v>
      </c>
      <c r="L18" s="220" t="s">
        <v>184</v>
      </c>
      <c r="M18" s="220"/>
      <c r="N18" s="220"/>
      <c r="O18" s="220"/>
      <c r="P18" s="220"/>
      <c r="Q18" s="220"/>
      <c r="R18" s="220"/>
      <c r="S18" s="221"/>
    </row>
    <row r="19" s="115" customFormat="1" ht="18.95" customHeight="1" spans="1:19">
      <c r="A19" s="222" t="s">
        <v>185</v>
      </c>
      <c r="B19" s="223" t="s">
        <v>186</v>
      </c>
      <c r="C19" s="223"/>
      <c r="D19" s="224" t="s">
        <v>187</v>
      </c>
      <c r="E19" s="224"/>
      <c r="F19" s="224"/>
      <c r="G19" s="225" t="s">
        <v>188</v>
      </c>
      <c r="H19" s="224"/>
      <c r="I19" s="223" t="s">
        <v>189</v>
      </c>
      <c r="J19" s="223"/>
      <c r="K19" s="224" t="s">
        <v>190</v>
      </c>
      <c r="L19" s="224"/>
      <c r="M19" s="224" t="s">
        <v>191</v>
      </c>
      <c r="N19" s="224"/>
      <c r="O19" s="224"/>
      <c r="P19" s="223" t="s">
        <v>192</v>
      </c>
      <c r="Q19" s="223"/>
      <c r="R19" s="223"/>
      <c r="S19" s="226" t="s">
        <v>193</v>
      </c>
    </row>
    <row r="20" customHeight="1" spans="1:19">
      <c r="A20" s="227"/>
      <c r="B20" s="228"/>
      <c r="C20" s="228"/>
      <c r="D20" s="229" t="str">
        <f>订单信息!W2</f>
        <v>LED轮子灯</v>
      </c>
      <c r="E20" s="229"/>
      <c r="F20" s="230"/>
      <c r="G20" s="231">
        <f>订单信息!AE2</f>
        <v>2</v>
      </c>
      <c r="H20" s="232" t="str">
        <f>订单信息!AF2</f>
        <v>个</v>
      </c>
      <c r="I20" s="233" t="str">
        <f>订单信息!AA2</f>
        <v>178</v>
      </c>
      <c r="J20" s="233"/>
      <c r="K20" s="234" t="s">
        <v>194</v>
      </c>
      <c r="L20" s="234"/>
      <c r="M20" s="235" t="str">
        <f>订单信息!AK2</f>
        <v>美国</v>
      </c>
      <c r="N20" s="235"/>
      <c r="O20" s="235"/>
      <c r="P20" s="236">
        <v>44031</v>
      </c>
      <c r="Q20" s="236"/>
      <c r="R20" s="236"/>
      <c r="S20" s="237"/>
    </row>
    <row r="21" ht="17" customHeight="1" spans="1:19">
      <c r="A21" s="238">
        <v>1</v>
      </c>
      <c r="B21" s="239">
        <f>订单信息!Y2</f>
        <v>8512201000</v>
      </c>
      <c r="C21" s="239"/>
      <c r="D21" s="240" t="str">
        <f>订单信息!Z2</f>
        <v>0|0|汽车辅助照明配件|装饰汽车用|适用所有汽车|无中文外文名称|无型号|无编号</v>
      </c>
      <c r="E21" s="240"/>
      <c r="F21" s="241"/>
      <c r="G21" s="231">
        <f>订单信息!AG2</f>
        <v>3</v>
      </c>
      <c r="H21" s="242" t="str">
        <f>订单信息!AH2</f>
        <v>千克</v>
      </c>
      <c r="I21" s="243">
        <f>订单信息!AB2</f>
        <v>356</v>
      </c>
      <c r="J21" s="243"/>
      <c r="K21" s="234"/>
      <c r="L21" s="234"/>
      <c r="M21" s="234"/>
      <c r="N21" s="234"/>
      <c r="O21" s="234"/>
      <c r="P21" s="244" t="str">
        <f>订单信息!AI2</f>
        <v>深圳特区</v>
      </c>
      <c r="Q21" s="234"/>
      <c r="R21" s="234"/>
      <c r="S21" s="237" t="s">
        <v>195</v>
      </c>
    </row>
    <row r="22" ht="17" customHeight="1" spans="1:19">
      <c r="A22" s="245"/>
      <c r="B22" s="246"/>
      <c r="C22" s="246"/>
      <c r="D22" s="240"/>
      <c r="E22" s="240"/>
      <c r="F22" s="247"/>
      <c r="G22" s="248">
        <f>订单信息!Q2</f>
        <v>2</v>
      </c>
      <c r="H22" s="249" t="str">
        <f>订单信息!AD2</f>
        <v>套</v>
      </c>
      <c r="I22" s="250" t="s">
        <v>92</v>
      </c>
      <c r="J22" s="251"/>
      <c r="K22" s="252"/>
      <c r="L22" s="252"/>
      <c r="M22" s="252"/>
      <c r="N22" s="252"/>
      <c r="O22" s="252"/>
      <c r="P22" s="252"/>
      <c r="Q22" s="252"/>
      <c r="R22" s="252"/>
      <c r="S22" s="253"/>
    </row>
    <row r="23" customHeight="1" spans="1:19">
      <c r="A23" s="227"/>
      <c r="B23" s="228"/>
      <c r="C23" s="228"/>
      <c r="D23" s="229" t="str">
        <f>订单信息!W3</f>
        <v>LED夹板灯</v>
      </c>
      <c r="E23" s="229"/>
      <c r="F23" s="230"/>
      <c r="G23" s="231">
        <f>订单信息!AE3</f>
        <v>1</v>
      </c>
      <c r="H23" s="232" t="str">
        <f>订单信息!AF3</f>
        <v>个</v>
      </c>
      <c r="I23" s="233">
        <f>订单信息!AA3</f>
        <v>451.4</v>
      </c>
      <c r="J23" s="233"/>
      <c r="K23" s="234" t="s">
        <v>194</v>
      </c>
      <c r="L23" s="234"/>
      <c r="M23" s="235" t="str">
        <f>订单信息!AK3</f>
        <v>美国</v>
      </c>
      <c r="N23" s="235"/>
      <c r="O23" s="235"/>
      <c r="P23" s="236">
        <v>44031</v>
      </c>
      <c r="Q23" s="236"/>
      <c r="R23" s="236"/>
      <c r="S23" s="237"/>
    </row>
    <row r="24" ht="18" customHeight="1" spans="1:19">
      <c r="A24" s="238">
        <v>2</v>
      </c>
      <c r="B24" s="239">
        <f>订单信息!Y3</f>
        <v>8512201000</v>
      </c>
      <c r="C24" s="239"/>
      <c r="D24" s="240" t="str">
        <f>订单信息!Z3</f>
        <v>0|0|汽车辅助照明配件|装饰汽车用|适用所有汽车|无中文外文名称|无型号|无编号</v>
      </c>
      <c r="E24" s="240"/>
      <c r="F24" s="241"/>
      <c r="G24" s="231">
        <f>订单信息!AG3</f>
        <v>1.5</v>
      </c>
      <c r="H24" s="242" t="str">
        <f>订单信息!AH3</f>
        <v>千克</v>
      </c>
      <c r="I24" s="243">
        <f>订单信息!AB3</f>
        <v>451.4</v>
      </c>
      <c r="J24" s="243"/>
      <c r="K24" s="234"/>
      <c r="L24" s="234"/>
      <c r="M24" s="234"/>
      <c r="N24" s="234"/>
      <c r="O24" s="234"/>
      <c r="P24" s="244" t="str">
        <f>订单信息!AI3</f>
        <v>深圳特区</v>
      </c>
      <c r="Q24" s="234"/>
      <c r="R24" s="234"/>
      <c r="S24" s="237" t="s">
        <v>195</v>
      </c>
    </row>
    <row r="25" ht="18" customHeight="1" spans="1:19">
      <c r="A25" s="245"/>
      <c r="B25" s="246"/>
      <c r="C25" s="246"/>
      <c r="D25" s="240"/>
      <c r="E25" s="240"/>
      <c r="F25" s="247"/>
      <c r="G25" s="248">
        <f>订单信息!Q3</f>
        <v>1</v>
      </c>
      <c r="H25" s="249" t="str">
        <f>订单信息!AD3</f>
        <v>套</v>
      </c>
      <c r="I25" s="250" t="s">
        <v>92</v>
      </c>
      <c r="J25" s="251"/>
      <c r="K25" s="252"/>
      <c r="L25" s="252"/>
      <c r="M25" s="252"/>
      <c r="N25" s="252"/>
      <c r="O25" s="252"/>
      <c r="P25" s="252"/>
      <c r="Q25" s="252"/>
      <c r="R25" s="252"/>
      <c r="S25" s="253"/>
    </row>
    <row r="26" customHeight="1" spans="1:19">
      <c r="A26" s="227"/>
      <c r="B26" s="228"/>
      <c r="C26" s="228"/>
      <c r="D26" s="229" t="str">
        <f>订单信息!W4</f>
        <v>LED夹板灯</v>
      </c>
      <c r="E26" s="229"/>
      <c r="F26" s="230"/>
      <c r="G26" s="231">
        <f>订单信息!AE4</f>
        <v>1</v>
      </c>
      <c r="H26" s="232" t="str">
        <f>订单信息!AF4</f>
        <v>个</v>
      </c>
      <c r="I26" s="233">
        <f>订单信息!AA4</f>
        <v>499.5</v>
      </c>
      <c r="J26" s="233"/>
      <c r="K26" s="234" t="s">
        <v>194</v>
      </c>
      <c r="L26" s="234"/>
      <c r="M26" s="235" t="str">
        <f>订单信息!AK4</f>
        <v>美国</v>
      </c>
      <c r="N26" s="235"/>
      <c r="O26" s="235"/>
      <c r="P26" s="236">
        <v>44031</v>
      </c>
      <c r="Q26" s="236"/>
      <c r="R26" s="236"/>
      <c r="S26" s="237"/>
    </row>
    <row r="27" ht="17" customHeight="1" spans="1:19">
      <c r="A27" s="238">
        <v>3</v>
      </c>
      <c r="B27" s="239">
        <f>订单信息!Y4</f>
        <v>8512201000</v>
      </c>
      <c r="C27" s="239"/>
      <c r="D27" s="240" t="str">
        <f>订单信息!Z4</f>
        <v>0|0|汽车辅助照明配件|装饰汽车用|适用所有汽车|无中文外文名称|无型号|无编号</v>
      </c>
      <c r="E27" s="240"/>
      <c r="F27" s="241"/>
      <c r="G27" s="231">
        <f>订单信息!AG4</f>
        <v>1.5</v>
      </c>
      <c r="H27" s="242" t="str">
        <f>订单信息!AH4</f>
        <v>千克</v>
      </c>
      <c r="I27" s="243">
        <f>订单信息!AB4</f>
        <v>499.5</v>
      </c>
      <c r="J27" s="243"/>
      <c r="K27" s="234"/>
      <c r="L27" s="234"/>
      <c r="M27" s="234"/>
      <c r="N27" s="234"/>
      <c r="O27" s="234"/>
      <c r="P27" s="244" t="str">
        <f>订单信息!AI4</f>
        <v>深圳特区</v>
      </c>
      <c r="Q27" s="234"/>
      <c r="R27" s="234"/>
      <c r="S27" s="237" t="s">
        <v>195</v>
      </c>
    </row>
    <row r="28" ht="17" customHeight="1" spans="1:19">
      <c r="A28" s="245"/>
      <c r="B28" s="246"/>
      <c r="C28" s="246"/>
      <c r="D28" s="240"/>
      <c r="E28" s="240"/>
      <c r="F28" s="247"/>
      <c r="G28" s="248">
        <f>订单信息!Q4</f>
        <v>1</v>
      </c>
      <c r="H28" s="249" t="str">
        <f>订单信息!AD4</f>
        <v>套</v>
      </c>
      <c r="I28" s="250" t="s">
        <v>92</v>
      </c>
      <c r="J28" s="251"/>
      <c r="K28" s="252"/>
      <c r="L28" s="252"/>
      <c r="M28" s="252"/>
      <c r="N28" s="252"/>
      <c r="O28" s="252"/>
      <c r="P28" s="252"/>
      <c r="Q28" s="252"/>
      <c r="R28" s="252"/>
      <c r="S28" s="253"/>
    </row>
    <row r="29" customHeight="1" spans="1:19">
      <c r="A29" s="227"/>
      <c r="B29" s="228"/>
      <c r="C29" s="228"/>
      <c r="D29" s="229" t="str">
        <f>订单信息!W5</f>
        <v>LED夹板灯</v>
      </c>
      <c r="E29" s="229"/>
      <c r="F29" s="230"/>
      <c r="G29" s="231">
        <f>订单信息!AE5</f>
        <v>1</v>
      </c>
      <c r="H29" s="232" t="str">
        <f>订单信息!AF5</f>
        <v>个</v>
      </c>
      <c r="I29" s="233">
        <f>订单信息!AA5</f>
        <v>371.4</v>
      </c>
      <c r="J29" s="233"/>
      <c r="K29" s="234" t="s">
        <v>194</v>
      </c>
      <c r="L29" s="234"/>
      <c r="M29" s="235" t="str">
        <f>订单信息!AK5</f>
        <v>美国</v>
      </c>
      <c r="N29" s="235"/>
      <c r="O29" s="235"/>
      <c r="P29" s="236">
        <v>44031</v>
      </c>
      <c r="Q29" s="236"/>
      <c r="R29" s="236"/>
      <c r="S29" s="237"/>
    </row>
    <row r="30" ht="17" customHeight="1" spans="1:19">
      <c r="A30" s="238">
        <v>4</v>
      </c>
      <c r="B30" s="239">
        <f>订单信息!Y5</f>
        <v>8512201000</v>
      </c>
      <c r="C30" s="239"/>
      <c r="D30" s="240" t="str">
        <f>订单信息!Z5</f>
        <v>0|0|汽车辅助照明配件|装饰汽车用|适用所有汽车|无中文外文名称|无型号|无编号</v>
      </c>
      <c r="E30" s="240"/>
      <c r="F30" s="241"/>
      <c r="G30" s="231">
        <f>订单信息!AG5</f>
        <v>1.5</v>
      </c>
      <c r="H30" s="242" t="str">
        <f>订单信息!AH5</f>
        <v>千克</v>
      </c>
      <c r="I30" s="243">
        <f>订单信息!AB5</f>
        <v>371.4</v>
      </c>
      <c r="J30" s="243"/>
      <c r="K30" s="234"/>
      <c r="L30" s="234"/>
      <c r="M30" s="234"/>
      <c r="N30" s="234"/>
      <c r="O30" s="234"/>
      <c r="P30" s="244" t="str">
        <f>订单信息!AI5</f>
        <v>深圳特区</v>
      </c>
      <c r="Q30" s="234"/>
      <c r="R30" s="234"/>
      <c r="S30" s="237" t="s">
        <v>195</v>
      </c>
    </row>
    <row r="31" ht="17" customHeight="1" spans="1:19">
      <c r="A31" s="245"/>
      <c r="B31" s="246"/>
      <c r="C31" s="246"/>
      <c r="D31" s="240"/>
      <c r="E31" s="240"/>
      <c r="F31" s="247"/>
      <c r="G31" s="248">
        <f>订单信息!Q5</f>
        <v>1</v>
      </c>
      <c r="H31" s="249" t="str">
        <f>订单信息!AD5</f>
        <v>套</v>
      </c>
      <c r="I31" s="250" t="s">
        <v>92</v>
      </c>
      <c r="J31" s="251"/>
      <c r="K31" s="252"/>
      <c r="L31" s="252"/>
      <c r="M31" s="252"/>
      <c r="N31" s="252"/>
      <c r="O31" s="252"/>
      <c r="P31" s="252"/>
      <c r="Q31" s="252"/>
      <c r="R31" s="252"/>
      <c r="S31" s="253"/>
    </row>
    <row r="32" customHeight="1" spans="1:19">
      <c r="A32" s="227"/>
      <c r="B32" s="228"/>
      <c r="C32" s="228"/>
      <c r="D32" s="229" t="str">
        <f>订单信息!W6</f>
        <v>LED轮子灯</v>
      </c>
      <c r="E32" s="229"/>
      <c r="F32" s="230"/>
      <c r="G32" s="231">
        <f>订单信息!AE6</f>
        <v>1</v>
      </c>
      <c r="H32" s="232" t="str">
        <f>订单信息!AF6</f>
        <v>个</v>
      </c>
      <c r="I32" s="233">
        <f>订单信息!AA6</f>
        <v>265</v>
      </c>
      <c r="J32" s="233"/>
      <c r="K32" s="234" t="s">
        <v>194</v>
      </c>
      <c r="L32" s="234"/>
      <c r="M32" s="235" t="str">
        <f>订单信息!AK6</f>
        <v>美国</v>
      </c>
      <c r="N32" s="235"/>
      <c r="O32" s="235"/>
      <c r="P32" s="236">
        <v>44031</v>
      </c>
      <c r="Q32" s="236"/>
      <c r="R32" s="236"/>
      <c r="S32" s="237"/>
    </row>
    <row r="33" ht="16" customHeight="1" spans="1:19">
      <c r="A33" s="238">
        <v>5</v>
      </c>
      <c r="B33" s="239">
        <f>订单信息!Y6</f>
        <v>8512201000</v>
      </c>
      <c r="C33" s="239"/>
      <c r="D33" s="240" t="str">
        <f>订单信息!Z6</f>
        <v>0|0|汽车辅助照明配件|装饰汽车用|适用所有汽车|无中文外文名称|无型号|无编号</v>
      </c>
      <c r="E33" s="240"/>
      <c r="F33" s="241"/>
      <c r="G33" s="231">
        <f>订单信息!AG6</f>
        <v>1.5</v>
      </c>
      <c r="H33" s="242" t="str">
        <f>订单信息!AH6</f>
        <v>千克</v>
      </c>
      <c r="I33" s="243">
        <f>订单信息!AB6</f>
        <v>265</v>
      </c>
      <c r="J33" s="243"/>
      <c r="K33" s="234"/>
      <c r="L33" s="234"/>
      <c r="M33" s="234"/>
      <c r="N33" s="234"/>
      <c r="O33" s="234"/>
      <c r="P33" s="244" t="str">
        <f>订单信息!AI6</f>
        <v>深圳特区</v>
      </c>
      <c r="Q33" s="234"/>
      <c r="R33" s="234"/>
      <c r="S33" s="237" t="s">
        <v>195</v>
      </c>
    </row>
    <row r="34" ht="16" customHeight="1" spans="1:19">
      <c r="A34" s="245"/>
      <c r="B34" s="246"/>
      <c r="C34" s="246"/>
      <c r="D34" s="240"/>
      <c r="E34" s="240"/>
      <c r="F34" s="247"/>
      <c r="G34" s="248">
        <f>订单信息!Q6</f>
        <v>1</v>
      </c>
      <c r="H34" s="249" t="str">
        <f>订单信息!AD6</f>
        <v>套</v>
      </c>
      <c r="I34" s="250" t="s">
        <v>92</v>
      </c>
      <c r="J34" s="251"/>
      <c r="K34" s="252"/>
      <c r="L34" s="252"/>
      <c r="M34" s="252"/>
      <c r="N34" s="252"/>
      <c r="O34" s="252"/>
      <c r="P34" s="252"/>
      <c r="Q34" s="252"/>
      <c r="R34" s="252"/>
      <c r="S34" s="253"/>
    </row>
    <row r="35" ht="14" customHeight="1" spans="1:19">
      <c r="A35" s="227"/>
      <c r="B35" s="228"/>
      <c r="C35" s="228"/>
      <c r="D35" s="229">
        <f>订单信息!W7</f>
        <v>0</v>
      </c>
      <c r="E35" s="229"/>
      <c r="F35" s="230"/>
      <c r="G35" s="231">
        <f>订单信息!AE7</f>
        <v>0</v>
      </c>
      <c r="H35" s="232">
        <f>订单信息!AF7</f>
        <v>0</v>
      </c>
      <c r="I35" s="233">
        <f>订单信息!AA7</f>
        <v>0</v>
      </c>
      <c r="J35" s="233"/>
      <c r="K35" s="234" t="s">
        <v>194</v>
      </c>
      <c r="L35" s="234"/>
      <c r="M35" s="235">
        <f>订单信息!AK7</f>
        <v>0</v>
      </c>
      <c r="N35" s="235"/>
      <c r="O35" s="235"/>
      <c r="P35" s="236">
        <v>44031</v>
      </c>
      <c r="Q35" s="236"/>
      <c r="R35" s="236"/>
      <c r="S35" s="237"/>
    </row>
    <row r="36" ht="17" customHeight="1" spans="1:19">
      <c r="A36" s="238">
        <v>6</v>
      </c>
      <c r="B36" s="239">
        <f>订单信息!Y7</f>
        <v>0</v>
      </c>
      <c r="C36" s="239"/>
      <c r="D36" s="240">
        <f>订单信息!Z7</f>
        <v>0</v>
      </c>
      <c r="E36" s="240"/>
      <c r="F36" s="241"/>
      <c r="G36" s="231">
        <f>订单信息!AG7</f>
        <v>0</v>
      </c>
      <c r="H36" s="242">
        <f>订单信息!AH7</f>
        <v>0</v>
      </c>
      <c r="I36" s="243">
        <f>订单信息!AB7</f>
        <v>0</v>
      </c>
      <c r="J36" s="243"/>
      <c r="K36" s="234"/>
      <c r="L36" s="234"/>
      <c r="M36" s="234"/>
      <c r="N36" s="234"/>
      <c r="O36" s="234"/>
      <c r="P36" s="244">
        <f>订单信息!AI7</f>
        <v>0</v>
      </c>
      <c r="Q36" s="234"/>
      <c r="R36" s="234"/>
      <c r="S36" s="237" t="s">
        <v>195</v>
      </c>
    </row>
    <row r="37" ht="17" customHeight="1" spans="1:19">
      <c r="A37" s="245"/>
      <c r="B37" s="246"/>
      <c r="C37" s="246"/>
      <c r="D37" s="240"/>
      <c r="E37" s="240"/>
      <c r="F37" s="247"/>
      <c r="G37" s="248">
        <f>订单信息!Q7</f>
        <v>0</v>
      </c>
      <c r="H37" s="249">
        <f>订单信息!AD7</f>
        <v>0</v>
      </c>
      <c r="I37" s="250" t="s">
        <v>92</v>
      </c>
      <c r="J37" s="251"/>
      <c r="K37" s="252"/>
      <c r="L37" s="252"/>
      <c r="M37" s="252"/>
      <c r="N37" s="252"/>
      <c r="O37" s="252"/>
      <c r="P37" s="252"/>
      <c r="Q37" s="252"/>
      <c r="R37" s="252"/>
      <c r="S37" s="253"/>
    </row>
    <row r="38" customHeight="1" spans="1:19">
      <c r="A38" s="227"/>
      <c r="B38" s="228"/>
      <c r="C38" s="228"/>
      <c r="D38" s="229">
        <f>订单信息!W8</f>
        <v>0</v>
      </c>
      <c r="E38" s="229"/>
      <c r="F38" s="230"/>
      <c r="G38" s="231">
        <f>订单信息!AE8</f>
        <v>0</v>
      </c>
      <c r="H38" s="232">
        <f>订单信息!AF8</f>
        <v>0</v>
      </c>
      <c r="I38" s="233">
        <f>订单信息!AA8</f>
        <v>0</v>
      </c>
      <c r="J38" s="233"/>
      <c r="K38" s="234" t="s">
        <v>194</v>
      </c>
      <c r="L38" s="234"/>
      <c r="M38" s="235">
        <f>订单信息!AK8</f>
        <v>0</v>
      </c>
      <c r="N38" s="235"/>
      <c r="O38" s="235"/>
      <c r="P38" s="236">
        <v>44031</v>
      </c>
      <c r="Q38" s="236"/>
      <c r="R38" s="236"/>
      <c r="S38" s="237"/>
    </row>
    <row r="39" ht="17" customHeight="1" spans="1:19">
      <c r="A39" s="238">
        <v>7</v>
      </c>
      <c r="B39" s="239">
        <f>订单信息!Y8</f>
        <v>0</v>
      </c>
      <c r="C39" s="239"/>
      <c r="D39" s="240">
        <f>订单信息!Z8</f>
        <v>0</v>
      </c>
      <c r="E39" s="240"/>
      <c r="F39" s="241"/>
      <c r="G39" s="231">
        <f>订单信息!AG8</f>
        <v>0</v>
      </c>
      <c r="H39" s="242">
        <f>订单信息!AH8</f>
        <v>0</v>
      </c>
      <c r="I39" s="243">
        <f>订单信息!AB8</f>
        <v>0</v>
      </c>
      <c r="J39" s="243"/>
      <c r="K39" s="234"/>
      <c r="L39" s="234"/>
      <c r="M39" s="234"/>
      <c r="N39" s="234"/>
      <c r="O39" s="234"/>
      <c r="P39" s="244">
        <f>订单信息!AI8</f>
        <v>0</v>
      </c>
      <c r="Q39" s="234"/>
      <c r="R39" s="234"/>
      <c r="S39" s="237" t="s">
        <v>195</v>
      </c>
    </row>
    <row r="40" ht="17" customHeight="1" spans="1:19">
      <c r="A40" s="245"/>
      <c r="B40" s="246"/>
      <c r="C40" s="246"/>
      <c r="D40" s="240"/>
      <c r="E40" s="240"/>
      <c r="F40" s="247"/>
      <c r="G40" s="248">
        <f>订单信息!Q8</f>
        <v>0</v>
      </c>
      <c r="H40" s="249">
        <f>订单信息!AD8</f>
        <v>0</v>
      </c>
      <c r="I40" s="250" t="s">
        <v>92</v>
      </c>
      <c r="J40" s="251"/>
      <c r="K40" s="252"/>
      <c r="L40" s="252"/>
      <c r="M40" s="252"/>
      <c r="N40" s="252"/>
      <c r="O40" s="252"/>
      <c r="P40" s="252"/>
      <c r="Q40" s="252"/>
      <c r="R40" s="252"/>
      <c r="S40" s="253"/>
    </row>
    <row r="41" customHeight="1" spans="1:19">
      <c r="A41" s="227"/>
      <c r="B41" s="228"/>
      <c r="C41" s="228"/>
      <c r="D41" s="229">
        <f>订单信息!W9</f>
        <v>0</v>
      </c>
      <c r="E41" s="229"/>
      <c r="F41" s="230"/>
      <c r="G41" s="231">
        <f>订单信息!AE9</f>
        <v>0</v>
      </c>
      <c r="H41" s="232">
        <f>订单信息!AF9</f>
        <v>0</v>
      </c>
      <c r="I41" s="233">
        <f>订单信息!AA9</f>
        <v>0</v>
      </c>
      <c r="J41" s="233"/>
      <c r="K41" s="234" t="s">
        <v>194</v>
      </c>
      <c r="L41" s="234"/>
      <c r="M41" s="235">
        <f>订单信息!AK9</f>
        <v>0</v>
      </c>
      <c r="N41" s="235"/>
      <c r="O41" s="235"/>
      <c r="P41" s="236">
        <v>44031</v>
      </c>
      <c r="Q41" s="236"/>
      <c r="R41" s="236"/>
      <c r="S41" s="237"/>
    </row>
    <row r="42" ht="17" customHeight="1" spans="1:19">
      <c r="A42" s="238">
        <v>8</v>
      </c>
      <c r="B42" s="239">
        <f>订单信息!Y9</f>
        <v>0</v>
      </c>
      <c r="C42" s="239"/>
      <c r="D42" s="240">
        <f>订单信息!Z9</f>
        <v>0</v>
      </c>
      <c r="E42" s="240"/>
      <c r="F42" s="241"/>
      <c r="G42" s="231">
        <f>订单信息!AG9</f>
        <v>0</v>
      </c>
      <c r="H42" s="242">
        <f>订单信息!AH9</f>
        <v>0</v>
      </c>
      <c r="I42" s="243">
        <f>订单信息!AB9</f>
        <v>0</v>
      </c>
      <c r="J42" s="243"/>
      <c r="K42" s="234"/>
      <c r="L42" s="234"/>
      <c r="M42" s="234"/>
      <c r="N42" s="234"/>
      <c r="O42" s="234"/>
      <c r="P42" s="244">
        <f>订单信息!AI9</f>
        <v>0</v>
      </c>
      <c r="Q42" s="234"/>
      <c r="R42" s="234"/>
      <c r="S42" s="237" t="s">
        <v>195</v>
      </c>
    </row>
    <row r="43" ht="17" customHeight="1" spans="1:19">
      <c r="A43" s="245"/>
      <c r="B43" s="246"/>
      <c r="C43" s="246"/>
      <c r="D43" s="240"/>
      <c r="E43" s="240"/>
      <c r="F43" s="247"/>
      <c r="G43" s="248">
        <f>订单信息!Q9</f>
        <v>0</v>
      </c>
      <c r="H43" s="249">
        <f>订单信息!AD9</f>
        <v>0</v>
      </c>
      <c r="I43" s="250" t="s">
        <v>92</v>
      </c>
      <c r="J43" s="251"/>
      <c r="K43" s="252"/>
      <c r="L43" s="252"/>
      <c r="M43" s="252"/>
      <c r="N43" s="252"/>
      <c r="O43" s="252"/>
      <c r="P43" s="252"/>
      <c r="Q43" s="252"/>
      <c r="R43" s="252"/>
      <c r="S43" s="253"/>
    </row>
    <row r="44" customHeight="1" spans="1:19">
      <c r="A44" s="227"/>
      <c r="B44" s="228"/>
      <c r="C44" s="228"/>
      <c r="D44" s="229">
        <f>订单信息!W10</f>
        <v>0</v>
      </c>
      <c r="E44" s="229"/>
      <c r="F44" s="230"/>
      <c r="G44" s="231">
        <f>订单信息!AE10</f>
        <v>0</v>
      </c>
      <c r="H44" s="232">
        <f>订单信息!AF10</f>
        <v>0</v>
      </c>
      <c r="I44" s="233">
        <f>订单信息!AA10</f>
        <v>0</v>
      </c>
      <c r="J44" s="233"/>
      <c r="K44" s="234" t="s">
        <v>194</v>
      </c>
      <c r="L44" s="234"/>
      <c r="M44" s="235">
        <f>订单信息!AK10</f>
        <v>0</v>
      </c>
      <c r="N44" s="235"/>
      <c r="O44" s="235"/>
      <c r="P44" s="236">
        <v>44031</v>
      </c>
      <c r="Q44" s="236"/>
      <c r="R44" s="236"/>
      <c r="S44" s="237"/>
    </row>
    <row r="45" ht="17" customHeight="1" spans="1:19">
      <c r="A45" s="238">
        <v>9</v>
      </c>
      <c r="B45" s="239">
        <f>订单信息!Y10</f>
        <v>0</v>
      </c>
      <c r="C45" s="239"/>
      <c r="D45" s="240">
        <f>订单信息!Z10</f>
        <v>0</v>
      </c>
      <c r="E45" s="240"/>
      <c r="F45" s="241"/>
      <c r="G45" s="231">
        <f>订单信息!AG10</f>
        <v>0</v>
      </c>
      <c r="H45" s="242">
        <f>订单信息!AH10</f>
        <v>0</v>
      </c>
      <c r="I45" s="243">
        <f>订单信息!AB10</f>
        <v>0</v>
      </c>
      <c r="J45" s="243"/>
      <c r="K45" s="234"/>
      <c r="L45" s="234"/>
      <c r="M45" s="234"/>
      <c r="N45" s="234"/>
      <c r="O45" s="234"/>
      <c r="P45" s="244">
        <f>订单信息!AI10</f>
        <v>0</v>
      </c>
      <c r="Q45" s="234"/>
      <c r="R45" s="234"/>
      <c r="S45" s="237" t="s">
        <v>195</v>
      </c>
    </row>
    <row r="46" ht="17" customHeight="1" spans="1:19">
      <c r="A46" s="245"/>
      <c r="B46" s="246"/>
      <c r="C46" s="246"/>
      <c r="D46" s="240"/>
      <c r="E46" s="240"/>
      <c r="F46" s="247"/>
      <c r="G46" s="248">
        <f>订单信息!Q10</f>
        <v>0</v>
      </c>
      <c r="H46" s="249">
        <f>订单信息!AD10</f>
        <v>0</v>
      </c>
      <c r="I46" s="250" t="s">
        <v>92</v>
      </c>
      <c r="J46" s="251"/>
      <c r="K46" s="252"/>
      <c r="L46" s="252"/>
      <c r="M46" s="252"/>
      <c r="N46" s="252"/>
      <c r="O46" s="252"/>
      <c r="P46" s="252"/>
      <c r="Q46" s="252"/>
      <c r="R46" s="252"/>
      <c r="S46" s="253"/>
    </row>
    <row r="47" customHeight="1" spans="1:19">
      <c r="A47" s="227"/>
      <c r="B47" s="228"/>
      <c r="C47" s="228"/>
      <c r="D47" s="229">
        <f>订单信息!W11</f>
        <v>0</v>
      </c>
      <c r="E47" s="229"/>
      <c r="F47" s="230"/>
      <c r="G47" s="231">
        <f>订单信息!AE11</f>
        <v>0</v>
      </c>
      <c r="H47" s="232">
        <f>订单信息!AF11</f>
        <v>0</v>
      </c>
      <c r="I47" s="233">
        <f>订单信息!AA11</f>
        <v>0</v>
      </c>
      <c r="J47" s="233"/>
      <c r="K47" s="234" t="s">
        <v>194</v>
      </c>
      <c r="L47" s="234"/>
      <c r="M47" s="235">
        <f>订单信息!AK11</f>
        <v>0</v>
      </c>
      <c r="N47" s="235"/>
      <c r="O47" s="235"/>
      <c r="P47" s="236">
        <v>44031</v>
      </c>
      <c r="Q47" s="236"/>
      <c r="R47" s="236"/>
      <c r="S47" s="237"/>
    </row>
    <row r="48" ht="17" customHeight="1" spans="1:19">
      <c r="A48" s="238">
        <v>10</v>
      </c>
      <c r="B48" s="239">
        <f>订单信息!Y11</f>
        <v>0</v>
      </c>
      <c r="C48" s="239"/>
      <c r="D48" s="240">
        <f>订单信息!Z11</f>
        <v>0</v>
      </c>
      <c r="E48" s="240"/>
      <c r="F48" s="241"/>
      <c r="G48" s="231">
        <f>订单信息!AG11</f>
        <v>0</v>
      </c>
      <c r="H48" s="242">
        <f>订单信息!AH11</f>
        <v>0</v>
      </c>
      <c r="I48" s="243">
        <f>订单信息!AB11</f>
        <v>0</v>
      </c>
      <c r="J48" s="243"/>
      <c r="K48" s="234"/>
      <c r="L48" s="234"/>
      <c r="M48" s="234"/>
      <c r="N48" s="234"/>
      <c r="O48" s="234"/>
      <c r="P48" s="244">
        <f>订单信息!AI11</f>
        <v>0</v>
      </c>
      <c r="Q48" s="234"/>
      <c r="R48" s="234"/>
      <c r="S48" s="237" t="s">
        <v>195</v>
      </c>
    </row>
    <row r="49" ht="17" customHeight="1" spans="1:19">
      <c r="A49" s="245"/>
      <c r="B49" s="246"/>
      <c r="C49" s="246"/>
      <c r="D49" s="240"/>
      <c r="E49" s="240"/>
      <c r="F49" s="247"/>
      <c r="G49" s="248">
        <f>订单信息!Q11</f>
        <v>0</v>
      </c>
      <c r="H49" s="249">
        <f>订单信息!AD11</f>
        <v>0</v>
      </c>
      <c r="I49" s="250" t="s">
        <v>92</v>
      </c>
      <c r="J49" s="251"/>
      <c r="K49" s="252"/>
      <c r="L49" s="252"/>
      <c r="M49" s="252"/>
      <c r="N49" s="252"/>
      <c r="O49" s="252"/>
      <c r="P49" s="252"/>
      <c r="Q49" s="252"/>
      <c r="R49" s="252"/>
      <c r="S49" s="253"/>
    </row>
    <row r="50" customHeight="1" spans="1:19">
      <c r="A50" s="227"/>
      <c r="B50" s="228"/>
      <c r="C50" s="228"/>
      <c r="D50" s="229">
        <f>订单信息!W12</f>
        <v>0</v>
      </c>
      <c r="E50" s="229"/>
      <c r="F50" s="230"/>
      <c r="G50" s="231">
        <f>订单信息!AE12</f>
        <v>0</v>
      </c>
      <c r="H50" s="232">
        <f>订单信息!AF12</f>
        <v>0</v>
      </c>
      <c r="I50" s="233">
        <f>订单信息!AA12</f>
        <v>0</v>
      </c>
      <c r="J50" s="233"/>
      <c r="K50" s="234" t="s">
        <v>194</v>
      </c>
      <c r="L50" s="234"/>
      <c r="M50" s="235">
        <f>订单信息!AK12</f>
        <v>0</v>
      </c>
      <c r="N50" s="235"/>
      <c r="O50" s="235"/>
      <c r="P50" s="236">
        <v>44031</v>
      </c>
      <c r="Q50" s="236"/>
      <c r="R50" s="236"/>
      <c r="S50" s="237"/>
    </row>
    <row r="51" ht="17" customHeight="1" spans="1:19">
      <c r="A51" s="238">
        <v>11</v>
      </c>
      <c r="B51" s="239">
        <f>订单信息!Y12</f>
        <v>0</v>
      </c>
      <c r="C51" s="239"/>
      <c r="D51" s="240">
        <f>订单信息!Z12</f>
        <v>0</v>
      </c>
      <c r="E51" s="240"/>
      <c r="F51" s="241"/>
      <c r="G51" s="231">
        <f>订单信息!AG12</f>
        <v>0</v>
      </c>
      <c r="H51" s="242">
        <f>订单信息!AH12</f>
        <v>0</v>
      </c>
      <c r="I51" s="243">
        <f>订单信息!AB12</f>
        <v>0</v>
      </c>
      <c r="J51" s="243"/>
      <c r="K51" s="234"/>
      <c r="L51" s="234"/>
      <c r="M51" s="234"/>
      <c r="N51" s="234"/>
      <c r="O51" s="234"/>
      <c r="P51" s="244">
        <f>订单信息!AI12</f>
        <v>0</v>
      </c>
      <c r="Q51" s="234"/>
      <c r="R51" s="234"/>
      <c r="S51" s="237" t="s">
        <v>195</v>
      </c>
    </row>
    <row r="52" ht="17" customHeight="1" spans="1:19">
      <c r="A52" s="245"/>
      <c r="B52" s="246"/>
      <c r="C52" s="246"/>
      <c r="D52" s="240"/>
      <c r="E52" s="240"/>
      <c r="F52" s="247"/>
      <c r="G52" s="248">
        <f>订单信息!Q12</f>
        <v>0</v>
      </c>
      <c r="H52" s="249">
        <f>订单信息!AD12</f>
        <v>0</v>
      </c>
      <c r="I52" s="250" t="s">
        <v>92</v>
      </c>
      <c r="J52" s="251"/>
      <c r="K52" s="252"/>
      <c r="L52" s="252"/>
      <c r="M52" s="252"/>
      <c r="N52" s="252"/>
      <c r="O52" s="252"/>
      <c r="P52" s="252"/>
      <c r="Q52" s="252"/>
      <c r="R52" s="252"/>
      <c r="S52" s="253"/>
    </row>
    <row r="53" customHeight="1" spans="1:19">
      <c r="A53" s="227"/>
      <c r="B53" s="228"/>
      <c r="C53" s="228"/>
      <c r="D53" s="229">
        <f>订单信息!W13</f>
        <v>0</v>
      </c>
      <c r="E53" s="229"/>
      <c r="F53" s="230"/>
      <c r="G53" s="231">
        <f>订单信息!AE13</f>
        <v>0</v>
      </c>
      <c r="H53" s="232">
        <f>订单信息!AF13</f>
        <v>0</v>
      </c>
      <c r="I53" s="233">
        <f>订单信息!AA13</f>
        <v>0</v>
      </c>
      <c r="J53" s="233"/>
      <c r="K53" s="234" t="s">
        <v>194</v>
      </c>
      <c r="L53" s="234"/>
      <c r="M53" s="235">
        <f>订单信息!AK13</f>
        <v>0</v>
      </c>
      <c r="N53" s="235"/>
      <c r="O53" s="235"/>
      <c r="P53" s="236">
        <v>44031</v>
      </c>
      <c r="Q53" s="236"/>
      <c r="R53" s="236"/>
      <c r="S53" s="237"/>
    </row>
    <row r="54" ht="17" customHeight="1" spans="1:19">
      <c r="A54" s="238">
        <v>12</v>
      </c>
      <c r="B54" s="239">
        <f>订单信息!Y13</f>
        <v>0</v>
      </c>
      <c r="C54" s="239"/>
      <c r="D54" s="240">
        <f>订单信息!Z13</f>
        <v>0</v>
      </c>
      <c r="E54" s="240"/>
      <c r="F54" s="241"/>
      <c r="G54" s="231">
        <f>订单信息!AG13</f>
        <v>0</v>
      </c>
      <c r="H54" s="242">
        <f>订单信息!AH13</f>
        <v>0</v>
      </c>
      <c r="I54" s="243">
        <f>订单信息!AB13</f>
        <v>0</v>
      </c>
      <c r="J54" s="243"/>
      <c r="K54" s="234"/>
      <c r="L54" s="234"/>
      <c r="M54" s="234"/>
      <c r="N54" s="234"/>
      <c r="O54" s="234"/>
      <c r="P54" s="244">
        <f>订单信息!AI13</f>
        <v>0</v>
      </c>
      <c r="Q54" s="234"/>
      <c r="R54" s="234"/>
      <c r="S54" s="237" t="s">
        <v>195</v>
      </c>
    </row>
    <row r="55" ht="17" customHeight="1" spans="1:19">
      <c r="A55" s="245"/>
      <c r="B55" s="246"/>
      <c r="C55" s="246"/>
      <c r="D55" s="240"/>
      <c r="E55" s="240"/>
      <c r="F55" s="247"/>
      <c r="G55" s="248">
        <f>订单信息!Q13</f>
        <v>0</v>
      </c>
      <c r="H55" s="249">
        <f>订单信息!AD13</f>
        <v>0</v>
      </c>
      <c r="I55" s="250" t="s">
        <v>92</v>
      </c>
      <c r="J55" s="251"/>
      <c r="K55" s="252"/>
      <c r="L55" s="252"/>
      <c r="M55" s="252"/>
      <c r="N55" s="252"/>
      <c r="O55" s="252"/>
      <c r="P55" s="252"/>
      <c r="Q55" s="252"/>
      <c r="R55" s="252"/>
      <c r="S55" s="253"/>
    </row>
    <row r="56" customHeight="1" spans="1:19">
      <c r="A56" s="227"/>
      <c r="B56" s="228"/>
      <c r="C56" s="228"/>
      <c r="D56" s="229">
        <f>订单信息!W14</f>
        <v>0</v>
      </c>
      <c r="E56" s="229"/>
      <c r="F56" s="230"/>
      <c r="G56" s="231">
        <f>订单信息!AE14</f>
        <v>0</v>
      </c>
      <c r="H56" s="232">
        <f>订单信息!AF14</f>
        <v>0</v>
      </c>
      <c r="I56" s="233">
        <f>订单信息!AA14</f>
        <v>0</v>
      </c>
      <c r="J56" s="233"/>
      <c r="K56" s="234" t="s">
        <v>194</v>
      </c>
      <c r="L56" s="234"/>
      <c r="M56" s="235">
        <f>订单信息!AK14</f>
        <v>0</v>
      </c>
      <c r="N56" s="235"/>
      <c r="O56" s="235"/>
      <c r="P56" s="236">
        <v>44031</v>
      </c>
      <c r="Q56" s="236"/>
      <c r="R56" s="236"/>
      <c r="S56" s="237"/>
    </row>
    <row r="57" ht="17" customHeight="1" spans="1:19">
      <c r="A57" s="238">
        <v>13</v>
      </c>
      <c r="B57" s="239">
        <f>订单信息!Y14</f>
        <v>0</v>
      </c>
      <c r="C57" s="239"/>
      <c r="D57" s="240">
        <f>订单信息!Z14</f>
        <v>0</v>
      </c>
      <c r="E57" s="240"/>
      <c r="F57" s="241"/>
      <c r="G57" s="231">
        <f>订单信息!AG14</f>
        <v>0</v>
      </c>
      <c r="H57" s="242">
        <f>订单信息!AH14</f>
        <v>0</v>
      </c>
      <c r="I57" s="243">
        <f>订单信息!AB14</f>
        <v>0</v>
      </c>
      <c r="J57" s="243"/>
      <c r="K57" s="234"/>
      <c r="L57" s="234"/>
      <c r="M57" s="234"/>
      <c r="N57" s="234"/>
      <c r="O57" s="234"/>
      <c r="P57" s="244">
        <f>订单信息!AI14</f>
        <v>0</v>
      </c>
      <c r="Q57" s="234"/>
      <c r="R57" s="234"/>
      <c r="S57" s="237" t="s">
        <v>195</v>
      </c>
    </row>
    <row r="58" ht="17" customHeight="1" spans="1:19">
      <c r="A58" s="245"/>
      <c r="B58" s="246"/>
      <c r="C58" s="246"/>
      <c r="D58" s="240"/>
      <c r="E58" s="240"/>
      <c r="F58" s="247"/>
      <c r="G58" s="248">
        <f>订单信息!Q14</f>
        <v>0</v>
      </c>
      <c r="H58" s="249">
        <f>订单信息!AD14</f>
        <v>0</v>
      </c>
      <c r="I58" s="250" t="s">
        <v>92</v>
      </c>
      <c r="J58" s="251"/>
      <c r="K58" s="252"/>
      <c r="L58" s="252"/>
      <c r="M58" s="252"/>
      <c r="N58" s="252"/>
      <c r="O58" s="252"/>
      <c r="P58" s="252"/>
      <c r="Q58" s="252"/>
      <c r="R58" s="252"/>
      <c r="S58" s="253"/>
    </row>
    <row r="59" customHeight="1" spans="1:19">
      <c r="A59" s="227"/>
      <c r="B59" s="228"/>
      <c r="C59" s="228"/>
      <c r="D59" s="229">
        <f>订单信息!W15</f>
        <v>0</v>
      </c>
      <c r="E59" s="229"/>
      <c r="F59" s="230"/>
      <c r="G59" s="231">
        <f>订单信息!AE15</f>
        <v>0</v>
      </c>
      <c r="H59" s="232">
        <f>订单信息!AF15</f>
        <v>0</v>
      </c>
      <c r="I59" s="233">
        <f>订单信息!AA15</f>
        <v>0</v>
      </c>
      <c r="J59" s="233"/>
      <c r="K59" s="234" t="s">
        <v>194</v>
      </c>
      <c r="L59" s="234"/>
      <c r="M59" s="235">
        <f>订单信息!AK15</f>
        <v>0</v>
      </c>
      <c r="N59" s="235"/>
      <c r="O59" s="235"/>
      <c r="P59" s="236">
        <v>44031</v>
      </c>
      <c r="Q59" s="236"/>
      <c r="R59" s="236"/>
      <c r="S59" s="237"/>
    </row>
    <row r="60" ht="17" customHeight="1" spans="1:19">
      <c r="A60" s="238">
        <v>14</v>
      </c>
      <c r="B60" s="239">
        <f>订单信息!Y15</f>
        <v>0</v>
      </c>
      <c r="C60" s="239"/>
      <c r="D60" s="240">
        <f>订单信息!Z15</f>
        <v>0</v>
      </c>
      <c r="E60" s="240"/>
      <c r="F60" s="241"/>
      <c r="G60" s="231">
        <f>订单信息!AG15</f>
        <v>0</v>
      </c>
      <c r="H60" s="242">
        <f>订单信息!AH15</f>
        <v>0</v>
      </c>
      <c r="I60" s="243">
        <f>订单信息!AB15</f>
        <v>0</v>
      </c>
      <c r="J60" s="243"/>
      <c r="K60" s="234"/>
      <c r="L60" s="234"/>
      <c r="M60" s="234"/>
      <c r="N60" s="234"/>
      <c r="O60" s="234"/>
      <c r="P60" s="244">
        <f>订单信息!AI15</f>
        <v>0</v>
      </c>
      <c r="Q60" s="234"/>
      <c r="R60" s="234"/>
      <c r="S60" s="237" t="s">
        <v>195</v>
      </c>
    </row>
    <row r="61" ht="17" customHeight="1" spans="1:19">
      <c r="A61" s="245"/>
      <c r="B61" s="246"/>
      <c r="C61" s="246"/>
      <c r="D61" s="240"/>
      <c r="E61" s="240"/>
      <c r="F61" s="247"/>
      <c r="G61" s="248">
        <f>订单信息!Q15</f>
        <v>0</v>
      </c>
      <c r="H61" s="249">
        <f>订单信息!AD15</f>
        <v>0</v>
      </c>
      <c r="I61" s="250" t="s">
        <v>92</v>
      </c>
      <c r="J61" s="251"/>
      <c r="K61" s="252"/>
      <c r="L61" s="252"/>
      <c r="M61" s="252"/>
      <c r="N61" s="252"/>
      <c r="O61" s="252"/>
      <c r="P61" s="252"/>
      <c r="Q61" s="252"/>
      <c r="R61" s="252"/>
      <c r="S61" s="253"/>
    </row>
    <row r="62" customHeight="1" spans="1:19">
      <c r="A62" s="227"/>
      <c r="B62" s="228"/>
      <c r="C62" s="228"/>
      <c r="D62" s="229">
        <f>订单信息!W16</f>
        <v>0</v>
      </c>
      <c r="E62" s="229"/>
      <c r="F62" s="230"/>
      <c r="G62" s="231">
        <f>订单信息!AE16</f>
        <v>0</v>
      </c>
      <c r="H62" s="232">
        <f>订单信息!AF16</f>
        <v>0</v>
      </c>
      <c r="I62" s="233">
        <f>订单信息!AA16</f>
        <v>0</v>
      </c>
      <c r="J62" s="233"/>
      <c r="K62" s="234" t="s">
        <v>194</v>
      </c>
      <c r="L62" s="234"/>
      <c r="M62" s="235">
        <f>订单信息!AK16</f>
        <v>0</v>
      </c>
      <c r="N62" s="235"/>
      <c r="O62" s="235"/>
      <c r="P62" s="236">
        <v>44031</v>
      </c>
      <c r="Q62" s="236"/>
      <c r="R62" s="236"/>
      <c r="S62" s="237"/>
    </row>
    <row r="63" ht="17" customHeight="1" spans="1:19">
      <c r="A63" s="238">
        <v>15</v>
      </c>
      <c r="B63" s="239">
        <f>订单信息!Y16</f>
        <v>0</v>
      </c>
      <c r="C63" s="239"/>
      <c r="D63" s="240">
        <f>订单信息!Z16</f>
        <v>0</v>
      </c>
      <c r="E63" s="240"/>
      <c r="F63" s="241"/>
      <c r="G63" s="231">
        <f>订单信息!AG16</f>
        <v>0</v>
      </c>
      <c r="H63" s="242">
        <f>订单信息!AH16</f>
        <v>0</v>
      </c>
      <c r="I63" s="243">
        <f>订单信息!AB16</f>
        <v>0</v>
      </c>
      <c r="J63" s="243"/>
      <c r="K63" s="234"/>
      <c r="L63" s="234"/>
      <c r="M63" s="234"/>
      <c r="N63" s="234"/>
      <c r="O63" s="234"/>
      <c r="P63" s="244">
        <f>订单信息!AI16</f>
        <v>0</v>
      </c>
      <c r="Q63" s="234"/>
      <c r="R63" s="234"/>
      <c r="S63" s="237" t="s">
        <v>195</v>
      </c>
    </row>
    <row r="64" ht="17" customHeight="1" spans="1:19">
      <c r="A64" s="245"/>
      <c r="B64" s="246"/>
      <c r="C64" s="246"/>
      <c r="D64" s="240"/>
      <c r="E64" s="240"/>
      <c r="F64" s="247"/>
      <c r="G64" s="248">
        <f>订单信息!Q16</f>
        <v>0</v>
      </c>
      <c r="H64" s="249">
        <f>订单信息!AD16</f>
        <v>0</v>
      </c>
      <c r="I64" s="250" t="s">
        <v>92</v>
      </c>
      <c r="J64" s="251"/>
      <c r="K64" s="252"/>
      <c r="L64" s="252"/>
      <c r="M64" s="252"/>
      <c r="N64" s="252"/>
      <c r="O64" s="252"/>
      <c r="P64" s="252"/>
      <c r="Q64" s="252"/>
      <c r="R64" s="252"/>
      <c r="S64" s="253"/>
    </row>
    <row r="65" customHeight="1" spans="1:19">
      <c r="A65" s="227"/>
      <c r="B65" s="228"/>
      <c r="C65" s="228"/>
      <c r="D65" s="229">
        <f>订单信息!W17</f>
        <v>0</v>
      </c>
      <c r="E65" s="229"/>
      <c r="F65" s="230"/>
      <c r="G65" s="231">
        <f>订单信息!AE17</f>
        <v>0</v>
      </c>
      <c r="H65" s="232">
        <f>订单信息!AF17</f>
        <v>0</v>
      </c>
      <c r="I65" s="233">
        <f>订单信息!AA17</f>
        <v>0</v>
      </c>
      <c r="J65" s="233"/>
      <c r="K65" s="234" t="s">
        <v>194</v>
      </c>
      <c r="L65" s="234"/>
      <c r="M65" s="235">
        <f>订单信息!AK17</f>
        <v>0</v>
      </c>
      <c r="N65" s="235"/>
      <c r="O65" s="235"/>
      <c r="P65" s="236">
        <v>44031</v>
      </c>
      <c r="Q65" s="236"/>
      <c r="R65" s="236"/>
      <c r="S65" s="237"/>
    </row>
    <row r="66" ht="17" customHeight="1" spans="1:19">
      <c r="A66" s="238">
        <v>16</v>
      </c>
      <c r="B66" s="239">
        <f>订单信息!Y17</f>
        <v>0</v>
      </c>
      <c r="C66" s="239"/>
      <c r="D66" s="240">
        <f>订单信息!Z17</f>
        <v>0</v>
      </c>
      <c r="E66" s="240"/>
      <c r="F66" s="241"/>
      <c r="G66" s="231">
        <f>订单信息!AG17</f>
        <v>0</v>
      </c>
      <c r="H66" s="242">
        <f>订单信息!AH17</f>
        <v>0</v>
      </c>
      <c r="I66" s="243">
        <f>订单信息!AB17</f>
        <v>0</v>
      </c>
      <c r="J66" s="243"/>
      <c r="K66" s="234"/>
      <c r="L66" s="234"/>
      <c r="M66" s="234"/>
      <c r="N66" s="234"/>
      <c r="O66" s="234"/>
      <c r="P66" s="244">
        <f>订单信息!AI17</f>
        <v>0</v>
      </c>
      <c r="Q66" s="234"/>
      <c r="R66" s="234"/>
      <c r="S66" s="237" t="s">
        <v>195</v>
      </c>
    </row>
    <row r="67" ht="17" customHeight="1" spans="1:19">
      <c r="A67" s="245"/>
      <c r="B67" s="246"/>
      <c r="C67" s="246"/>
      <c r="D67" s="240"/>
      <c r="E67" s="240"/>
      <c r="F67" s="247"/>
      <c r="G67" s="248">
        <f>订单信息!Q17</f>
        <v>0</v>
      </c>
      <c r="H67" s="249">
        <f>订单信息!AD17</f>
        <v>0</v>
      </c>
      <c r="I67" s="250" t="s">
        <v>92</v>
      </c>
      <c r="J67" s="251"/>
      <c r="K67" s="252"/>
      <c r="L67" s="252"/>
      <c r="M67" s="252"/>
      <c r="N67" s="252"/>
      <c r="O67" s="252"/>
      <c r="P67" s="252"/>
      <c r="Q67" s="252"/>
      <c r="R67" s="252"/>
      <c r="S67" s="253"/>
    </row>
    <row r="68" customHeight="1" spans="1:19">
      <c r="A68" s="227"/>
      <c r="B68" s="228"/>
      <c r="C68" s="228"/>
      <c r="D68" s="229">
        <f>订单信息!W18</f>
        <v>0</v>
      </c>
      <c r="E68" s="229"/>
      <c r="F68" s="230"/>
      <c r="G68" s="231">
        <f>订单信息!AE18</f>
        <v>0</v>
      </c>
      <c r="H68" s="232">
        <f>订单信息!AF18</f>
        <v>0</v>
      </c>
      <c r="I68" s="233">
        <f>订单信息!AA18</f>
        <v>0</v>
      </c>
      <c r="J68" s="233"/>
      <c r="K68" s="234" t="s">
        <v>194</v>
      </c>
      <c r="L68" s="234"/>
      <c r="M68" s="235">
        <f>订单信息!AK18</f>
        <v>0</v>
      </c>
      <c r="N68" s="235"/>
      <c r="O68" s="235"/>
      <c r="P68" s="236">
        <v>44031</v>
      </c>
      <c r="Q68" s="236"/>
      <c r="R68" s="236"/>
      <c r="S68" s="237"/>
    </row>
    <row r="69" ht="17" customHeight="1" spans="1:19">
      <c r="A69" s="238">
        <v>17</v>
      </c>
      <c r="B69" s="239">
        <f>订单信息!Y18</f>
        <v>0</v>
      </c>
      <c r="C69" s="239"/>
      <c r="D69" s="240">
        <f>订单信息!Z18</f>
        <v>0</v>
      </c>
      <c r="E69" s="240"/>
      <c r="F69" s="241"/>
      <c r="G69" s="231">
        <f>订单信息!AG18</f>
        <v>0</v>
      </c>
      <c r="H69" s="242">
        <f>订单信息!AH18</f>
        <v>0</v>
      </c>
      <c r="I69" s="243">
        <f>订单信息!AB18</f>
        <v>0</v>
      </c>
      <c r="J69" s="243"/>
      <c r="K69" s="234"/>
      <c r="L69" s="234"/>
      <c r="M69" s="234"/>
      <c r="N69" s="234"/>
      <c r="O69" s="234"/>
      <c r="P69" s="244">
        <f>订单信息!AI18</f>
        <v>0</v>
      </c>
      <c r="Q69" s="234"/>
      <c r="R69" s="234"/>
      <c r="S69" s="237" t="s">
        <v>195</v>
      </c>
    </row>
    <row r="70" ht="17" customHeight="1" spans="1:19">
      <c r="A70" s="245"/>
      <c r="B70" s="246"/>
      <c r="C70" s="246"/>
      <c r="D70" s="240"/>
      <c r="E70" s="240"/>
      <c r="F70" s="247"/>
      <c r="G70" s="248">
        <f>订单信息!Q18</f>
        <v>0</v>
      </c>
      <c r="H70" s="249">
        <f>订单信息!AD18</f>
        <v>0</v>
      </c>
      <c r="I70" s="250" t="s">
        <v>92</v>
      </c>
      <c r="J70" s="251"/>
      <c r="K70" s="252"/>
      <c r="L70" s="252"/>
      <c r="M70" s="252"/>
      <c r="N70" s="252"/>
      <c r="O70" s="252"/>
      <c r="P70" s="252"/>
      <c r="Q70" s="252"/>
      <c r="R70" s="252"/>
      <c r="S70" s="253"/>
    </row>
    <row r="71" customHeight="1" spans="1:19">
      <c r="A71" s="227"/>
      <c r="B71" s="228"/>
      <c r="C71" s="228"/>
      <c r="D71" s="229">
        <f>订单信息!W19</f>
        <v>0</v>
      </c>
      <c r="E71" s="229"/>
      <c r="F71" s="230"/>
      <c r="G71" s="231">
        <f>订单信息!AE19</f>
        <v>0</v>
      </c>
      <c r="H71" s="232">
        <f>订单信息!AF19</f>
        <v>0</v>
      </c>
      <c r="I71" s="233">
        <f>订单信息!AA19</f>
        <v>0</v>
      </c>
      <c r="J71" s="233"/>
      <c r="K71" s="234" t="s">
        <v>194</v>
      </c>
      <c r="L71" s="234"/>
      <c r="M71" s="235">
        <f>订单信息!AK19</f>
        <v>0</v>
      </c>
      <c r="N71" s="235"/>
      <c r="O71" s="235"/>
      <c r="P71" s="236">
        <v>44031</v>
      </c>
      <c r="Q71" s="236"/>
      <c r="R71" s="236"/>
      <c r="S71" s="237"/>
    </row>
    <row r="72" ht="17" customHeight="1" spans="1:19">
      <c r="A72" s="238">
        <v>18</v>
      </c>
      <c r="B72" s="239">
        <f>订单信息!Y19</f>
        <v>0</v>
      </c>
      <c r="C72" s="239"/>
      <c r="D72" s="240">
        <f>订单信息!Z19</f>
        <v>0</v>
      </c>
      <c r="E72" s="240"/>
      <c r="F72" s="241"/>
      <c r="G72" s="231">
        <f>订单信息!AG19</f>
        <v>0</v>
      </c>
      <c r="H72" s="242">
        <f>订单信息!AH19</f>
        <v>0</v>
      </c>
      <c r="I72" s="243">
        <f>订单信息!AB19</f>
        <v>0</v>
      </c>
      <c r="J72" s="243"/>
      <c r="K72" s="234"/>
      <c r="L72" s="234"/>
      <c r="M72" s="234"/>
      <c r="N72" s="234"/>
      <c r="O72" s="234"/>
      <c r="P72" s="244">
        <f>订单信息!AI19</f>
        <v>0</v>
      </c>
      <c r="Q72" s="234"/>
      <c r="R72" s="234"/>
      <c r="S72" s="237" t="s">
        <v>195</v>
      </c>
    </row>
    <row r="73" ht="17" customHeight="1" spans="1:19">
      <c r="A73" s="245"/>
      <c r="B73" s="246"/>
      <c r="C73" s="246"/>
      <c r="D73" s="240"/>
      <c r="E73" s="240"/>
      <c r="F73" s="247"/>
      <c r="G73" s="248">
        <f>订单信息!Q19</f>
        <v>0</v>
      </c>
      <c r="H73" s="249">
        <f>订单信息!AD19</f>
        <v>0</v>
      </c>
      <c r="I73" s="250" t="s">
        <v>92</v>
      </c>
      <c r="J73" s="251"/>
      <c r="K73" s="252"/>
      <c r="L73" s="252"/>
      <c r="M73" s="252"/>
      <c r="N73" s="252"/>
      <c r="O73" s="252"/>
      <c r="P73" s="252"/>
      <c r="Q73" s="252"/>
      <c r="R73" s="252"/>
      <c r="S73" s="253"/>
    </row>
    <row r="74" customHeight="1" spans="1:19">
      <c r="A74" s="227"/>
      <c r="B74" s="228"/>
      <c r="C74" s="228"/>
      <c r="D74" s="229">
        <f>订单信息!W20</f>
        <v>0</v>
      </c>
      <c r="E74" s="229"/>
      <c r="F74" s="230"/>
      <c r="G74" s="231">
        <f>订单信息!AE20</f>
        <v>0</v>
      </c>
      <c r="H74" s="232">
        <f>订单信息!AF19</f>
        <v>0</v>
      </c>
      <c r="I74" s="233">
        <f>订单信息!AA20</f>
        <v>0</v>
      </c>
      <c r="J74" s="233"/>
      <c r="K74" s="234" t="s">
        <v>194</v>
      </c>
      <c r="L74" s="234"/>
      <c r="M74" s="235">
        <f>订单信息!AK20</f>
        <v>0</v>
      </c>
      <c r="N74" s="235"/>
      <c r="O74" s="235"/>
      <c r="P74" s="236">
        <v>44031</v>
      </c>
      <c r="Q74" s="236"/>
      <c r="R74" s="236"/>
      <c r="S74" s="237"/>
    </row>
    <row r="75" ht="17" customHeight="1" spans="1:19">
      <c r="A75" s="238">
        <v>19</v>
      </c>
      <c r="B75" s="239">
        <f>订单信息!Y20</f>
        <v>0</v>
      </c>
      <c r="C75" s="239"/>
      <c r="D75" s="240">
        <f>订单信息!Z20</f>
        <v>0</v>
      </c>
      <c r="E75" s="240"/>
      <c r="F75" s="241"/>
      <c r="G75" s="231">
        <f>订单信息!AG20</f>
        <v>0</v>
      </c>
      <c r="H75" s="242">
        <f>订单信息!AH19</f>
        <v>0</v>
      </c>
      <c r="I75" s="243">
        <f>订单信息!AB20</f>
        <v>0</v>
      </c>
      <c r="J75" s="243"/>
      <c r="K75" s="234"/>
      <c r="L75" s="234"/>
      <c r="M75" s="234"/>
      <c r="N75" s="234"/>
      <c r="O75" s="234"/>
      <c r="P75" s="244">
        <f>订单信息!AI20</f>
        <v>0</v>
      </c>
      <c r="Q75" s="234"/>
      <c r="R75" s="234"/>
      <c r="S75" s="237" t="s">
        <v>195</v>
      </c>
    </row>
    <row r="76" ht="17" customHeight="1" spans="1:19">
      <c r="A76" s="245"/>
      <c r="B76" s="246"/>
      <c r="C76" s="246"/>
      <c r="D76" s="240"/>
      <c r="E76" s="240"/>
      <c r="F76" s="247"/>
      <c r="G76" s="248">
        <f>订单信息!Q20</f>
        <v>0</v>
      </c>
      <c r="H76" s="249">
        <f>订单信息!AD19</f>
        <v>0</v>
      </c>
      <c r="I76" s="250" t="s">
        <v>92</v>
      </c>
      <c r="J76" s="251"/>
      <c r="K76" s="252"/>
      <c r="L76" s="252"/>
      <c r="M76" s="252"/>
      <c r="N76" s="252"/>
      <c r="O76" s="252"/>
      <c r="P76" s="252"/>
      <c r="Q76" s="252"/>
      <c r="R76" s="252"/>
      <c r="S76" s="253"/>
    </row>
    <row r="77" customHeight="1" spans="1:19">
      <c r="A77" s="227"/>
      <c r="B77" s="228"/>
      <c r="C77" s="228"/>
      <c r="D77" s="229">
        <f>订单信息!W21</f>
        <v>0</v>
      </c>
      <c r="E77" s="229"/>
      <c r="F77" s="230"/>
      <c r="G77" s="231">
        <f>订单信息!AE21</f>
        <v>0</v>
      </c>
      <c r="H77" s="232">
        <f>订单信息!AF21</f>
        <v>0</v>
      </c>
      <c r="I77" s="233">
        <f>订单信息!AA21</f>
        <v>0</v>
      </c>
      <c r="J77" s="233"/>
      <c r="K77" s="234" t="s">
        <v>194</v>
      </c>
      <c r="L77" s="234"/>
      <c r="M77" s="235">
        <f>订单信息!AK21</f>
        <v>0</v>
      </c>
      <c r="N77" s="235"/>
      <c r="O77" s="235"/>
      <c r="P77" s="236">
        <v>44031</v>
      </c>
      <c r="Q77" s="236"/>
      <c r="R77" s="236"/>
      <c r="S77" s="237"/>
    </row>
    <row r="78" ht="17" customHeight="1" spans="1:19">
      <c r="A78" s="238">
        <v>20</v>
      </c>
      <c r="B78" s="239">
        <f>订单信息!Y21</f>
        <v>0</v>
      </c>
      <c r="C78" s="239"/>
      <c r="D78" s="240">
        <f>订单信息!Z21</f>
        <v>0</v>
      </c>
      <c r="E78" s="240"/>
      <c r="F78" s="241"/>
      <c r="G78" s="231">
        <f>订单信息!AG21</f>
        <v>0</v>
      </c>
      <c r="H78" s="242">
        <f>订单信息!AH21</f>
        <v>0</v>
      </c>
      <c r="I78" s="243">
        <f>订单信息!AB21</f>
        <v>0</v>
      </c>
      <c r="J78" s="243"/>
      <c r="K78" s="234"/>
      <c r="L78" s="234"/>
      <c r="M78" s="234"/>
      <c r="N78" s="234"/>
      <c r="O78" s="234"/>
      <c r="P78" s="244">
        <f>订单信息!AI21</f>
        <v>0</v>
      </c>
      <c r="Q78" s="234"/>
      <c r="R78" s="234"/>
      <c r="S78" s="237" t="s">
        <v>195</v>
      </c>
    </row>
    <row r="79" ht="17" customHeight="1" spans="1:19">
      <c r="A79" s="245"/>
      <c r="B79" s="246"/>
      <c r="C79" s="246"/>
      <c r="D79" s="240"/>
      <c r="E79" s="240"/>
      <c r="F79" s="247"/>
      <c r="G79" s="248">
        <f>订单信息!Q21</f>
        <v>0</v>
      </c>
      <c r="H79" s="249">
        <f>订单信息!AD21</f>
        <v>0</v>
      </c>
      <c r="I79" s="250" t="s">
        <v>92</v>
      </c>
      <c r="J79" s="251"/>
      <c r="K79" s="252"/>
      <c r="L79" s="252"/>
      <c r="M79" s="252"/>
      <c r="N79" s="252"/>
      <c r="O79" s="252"/>
      <c r="P79" s="252"/>
      <c r="Q79" s="252"/>
      <c r="R79" s="252"/>
      <c r="S79" s="253"/>
    </row>
    <row r="80" customHeight="1" spans="1:19">
      <c r="A80" s="227"/>
      <c r="B80" s="228"/>
      <c r="C80" s="228"/>
      <c r="D80" s="229">
        <f>订单信息!W22</f>
        <v>0</v>
      </c>
      <c r="E80" s="229"/>
      <c r="F80" s="230"/>
      <c r="G80" s="231">
        <f>订单信息!AE22</f>
        <v>0</v>
      </c>
      <c r="H80" s="232">
        <f>订单信息!AF22</f>
        <v>0</v>
      </c>
      <c r="I80" s="233">
        <f>订单信息!AA22</f>
        <v>0</v>
      </c>
      <c r="J80" s="233"/>
      <c r="K80" s="234" t="s">
        <v>194</v>
      </c>
      <c r="L80" s="234"/>
      <c r="M80" s="235">
        <f>订单信息!AK22</f>
        <v>0</v>
      </c>
      <c r="N80" s="235"/>
      <c r="O80" s="235"/>
      <c r="P80" s="236">
        <v>44031</v>
      </c>
      <c r="Q80" s="236"/>
      <c r="R80" s="236"/>
      <c r="S80" s="237"/>
    </row>
    <row r="81" ht="17" customHeight="1" spans="1:19">
      <c r="A81" s="238">
        <v>21</v>
      </c>
      <c r="B81" s="239">
        <f>订单信息!Y22</f>
        <v>0</v>
      </c>
      <c r="C81" s="239"/>
      <c r="D81" s="240">
        <f>订单信息!Z22</f>
        <v>0</v>
      </c>
      <c r="E81" s="240"/>
      <c r="F81" s="241"/>
      <c r="G81" s="231">
        <f>订单信息!AG22</f>
        <v>0</v>
      </c>
      <c r="H81" s="242">
        <f>订单信息!AH22</f>
        <v>0</v>
      </c>
      <c r="I81" s="243">
        <f>订单信息!AB22</f>
        <v>0</v>
      </c>
      <c r="J81" s="243"/>
      <c r="K81" s="234"/>
      <c r="L81" s="234"/>
      <c r="M81" s="234"/>
      <c r="N81" s="234"/>
      <c r="O81" s="234"/>
      <c r="P81" s="244">
        <f>订单信息!AI22</f>
        <v>0</v>
      </c>
      <c r="Q81" s="234"/>
      <c r="R81" s="234"/>
      <c r="S81" s="237" t="s">
        <v>195</v>
      </c>
    </row>
    <row r="82" ht="17" customHeight="1" spans="1:19">
      <c r="A82" s="245"/>
      <c r="B82" s="246"/>
      <c r="C82" s="246"/>
      <c r="D82" s="240"/>
      <c r="E82" s="240"/>
      <c r="F82" s="247"/>
      <c r="G82" s="248">
        <f>订单信息!Q22</f>
        <v>0</v>
      </c>
      <c r="H82" s="249">
        <f>订单信息!AD22</f>
        <v>0</v>
      </c>
      <c r="I82" s="250" t="s">
        <v>92</v>
      </c>
      <c r="J82" s="251"/>
      <c r="K82" s="252"/>
      <c r="L82" s="252"/>
      <c r="M82" s="252"/>
      <c r="N82" s="252"/>
      <c r="O82" s="252"/>
      <c r="P82" s="252"/>
      <c r="Q82" s="252"/>
      <c r="R82" s="252"/>
      <c r="S82" s="253"/>
    </row>
    <row r="83" customHeight="1" spans="1:19">
      <c r="A83" s="227"/>
      <c r="B83" s="228"/>
      <c r="C83" s="228"/>
      <c r="D83" s="229">
        <f>订单信息!W23</f>
        <v>0</v>
      </c>
      <c r="E83" s="229"/>
      <c r="F83" s="230"/>
      <c r="G83" s="231">
        <f>订单信息!AE23</f>
        <v>0</v>
      </c>
      <c r="H83" s="232">
        <f>订单信息!AF23</f>
        <v>0</v>
      </c>
      <c r="I83" s="233">
        <f>订单信息!AA23</f>
        <v>0</v>
      </c>
      <c r="J83" s="233"/>
      <c r="K83" s="234" t="s">
        <v>194</v>
      </c>
      <c r="L83" s="234"/>
      <c r="M83" s="235">
        <f>订单信息!AK23</f>
        <v>0</v>
      </c>
      <c r="N83" s="235"/>
      <c r="O83" s="235"/>
      <c r="P83" s="236">
        <v>44031</v>
      </c>
      <c r="Q83" s="236"/>
      <c r="R83" s="236"/>
      <c r="S83" s="237"/>
    </row>
    <row r="84" ht="17" customHeight="1" spans="1:19">
      <c r="A84" s="238">
        <v>22</v>
      </c>
      <c r="B84" s="239">
        <f>订单信息!Y23</f>
        <v>0</v>
      </c>
      <c r="C84" s="239"/>
      <c r="D84" s="240">
        <f>订单信息!Z23</f>
        <v>0</v>
      </c>
      <c r="E84" s="240"/>
      <c r="F84" s="241"/>
      <c r="G84" s="231">
        <f>订单信息!AG23</f>
        <v>0</v>
      </c>
      <c r="H84" s="242">
        <f>订单信息!AH23</f>
        <v>0</v>
      </c>
      <c r="I84" s="243">
        <f>订单信息!AB23</f>
        <v>0</v>
      </c>
      <c r="J84" s="243"/>
      <c r="K84" s="234"/>
      <c r="L84" s="234"/>
      <c r="M84" s="234"/>
      <c r="N84" s="234"/>
      <c r="O84" s="234"/>
      <c r="P84" s="244">
        <f>订单信息!AI23</f>
        <v>0</v>
      </c>
      <c r="Q84" s="234"/>
      <c r="R84" s="234"/>
      <c r="S84" s="237" t="s">
        <v>195</v>
      </c>
    </row>
    <row r="85" ht="17" customHeight="1" spans="1:19">
      <c r="A85" s="245"/>
      <c r="B85" s="246"/>
      <c r="C85" s="246"/>
      <c r="D85" s="240"/>
      <c r="E85" s="240"/>
      <c r="F85" s="247"/>
      <c r="G85" s="248">
        <f>订单信息!Q23</f>
        <v>0</v>
      </c>
      <c r="H85" s="249">
        <f>订单信息!AD23</f>
        <v>0</v>
      </c>
      <c r="I85" s="250" t="s">
        <v>92</v>
      </c>
      <c r="J85" s="251"/>
      <c r="K85" s="252"/>
      <c r="L85" s="252"/>
      <c r="M85" s="252"/>
      <c r="N85" s="252"/>
      <c r="O85" s="252"/>
      <c r="P85" s="252"/>
      <c r="Q85" s="252"/>
      <c r="R85" s="252"/>
      <c r="S85" s="253"/>
    </row>
    <row r="86" customHeight="1" spans="1:19">
      <c r="A86" s="227"/>
      <c r="B86" s="228"/>
      <c r="C86" s="228"/>
      <c r="D86" s="229">
        <f>订单信息!W24</f>
        <v>0</v>
      </c>
      <c r="E86" s="229"/>
      <c r="F86" s="230"/>
      <c r="G86" s="231">
        <f>订单信息!AE24</f>
        <v>0</v>
      </c>
      <c r="H86" s="232">
        <f>订单信息!AF24</f>
        <v>0</v>
      </c>
      <c r="I86" s="233">
        <f>订单信息!AA24</f>
        <v>0</v>
      </c>
      <c r="J86" s="233"/>
      <c r="K86" s="234" t="s">
        <v>194</v>
      </c>
      <c r="L86" s="234"/>
      <c r="M86" s="235">
        <f>订单信息!AK24</f>
        <v>0</v>
      </c>
      <c r="N86" s="235"/>
      <c r="O86" s="235"/>
      <c r="P86" s="236">
        <v>44031</v>
      </c>
      <c r="Q86" s="236"/>
      <c r="R86" s="236"/>
      <c r="S86" s="237"/>
    </row>
    <row r="87" ht="17" customHeight="1" spans="1:19">
      <c r="A87" s="238">
        <v>23</v>
      </c>
      <c r="B87" s="239">
        <f>订单信息!Y24</f>
        <v>0</v>
      </c>
      <c r="C87" s="239"/>
      <c r="D87" s="240">
        <f>订单信息!Z24</f>
        <v>0</v>
      </c>
      <c r="E87" s="240"/>
      <c r="F87" s="241"/>
      <c r="G87" s="231">
        <f>订单信息!AG24</f>
        <v>0</v>
      </c>
      <c r="H87" s="242">
        <f>订单信息!AH24</f>
        <v>0</v>
      </c>
      <c r="I87" s="243">
        <f>订单信息!AB24</f>
        <v>0</v>
      </c>
      <c r="J87" s="243"/>
      <c r="K87" s="234"/>
      <c r="L87" s="234"/>
      <c r="M87" s="234"/>
      <c r="N87" s="234"/>
      <c r="O87" s="234"/>
      <c r="P87" s="244">
        <f>订单信息!AI24</f>
        <v>0</v>
      </c>
      <c r="Q87" s="234"/>
      <c r="R87" s="234"/>
      <c r="S87" s="237" t="s">
        <v>195</v>
      </c>
    </row>
    <row r="88" ht="17" customHeight="1" spans="1:19">
      <c r="A88" s="245"/>
      <c r="B88" s="246"/>
      <c r="C88" s="246"/>
      <c r="D88" s="240"/>
      <c r="E88" s="240"/>
      <c r="F88" s="247"/>
      <c r="G88" s="248">
        <f>订单信息!Q24</f>
        <v>0</v>
      </c>
      <c r="H88" s="249">
        <f>订单信息!AD24</f>
        <v>0</v>
      </c>
      <c r="I88" s="250" t="s">
        <v>92</v>
      </c>
      <c r="J88" s="251"/>
      <c r="K88" s="252"/>
      <c r="L88" s="252"/>
      <c r="M88" s="252"/>
      <c r="N88" s="252"/>
      <c r="O88" s="252"/>
      <c r="P88" s="252"/>
      <c r="Q88" s="252"/>
      <c r="R88" s="252"/>
      <c r="S88" s="253"/>
    </row>
    <row r="89" customHeight="1" spans="1:19">
      <c r="A89" s="227"/>
      <c r="B89" s="228"/>
      <c r="C89" s="228"/>
      <c r="D89" s="229">
        <f>订单信息!W25</f>
        <v>0</v>
      </c>
      <c r="E89" s="229"/>
      <c r="F89" s="230"/>
      <c r="G89" s="231">
        <f>订单信息!AE25</f>
        <v>0</v>
      </c>
      <c r="H89" s="232">
        <f>订单信息!AF25</f>
        <v>0</v>
      </c>
      <c r="I89" s="233">
        <f>订单信息!AA25</f>
        <v>0</v>
      </c>
      <c r="J89" s="233"/>
      <c r="K89" s="234" t="s">
        <v>194</v>
      </c>
      <c r="L89" s="234"/>
      <c r="M89" s="235">
        <f>订单信息!AK25</f>
        <v>0</v>
      </c>
      <c r="N89" s="235"/>
      <c r="O89" s="235"/>
      <c r="P89" s="236">
        <v>44031</v>
      </c>
      <c r="Q89" s="236"/>
      <c r="R89" s="236"/>
      <c r="S89" s="237"/>
    </row>
    <row r="90" ht="17" customHeight="1" spans="1:19">
      <c r="A90" s="238">
        <v>24</v>
      </c>
      <c r="B90" s="239">
        <f>订单信息!Y25</f>
        <v>0</v>
      </c>
      <c r="C90" s="239"/>
      <c r="D90" s="240">
        <f>订单信息!Z25</f>
        <v>0</v>
      </c>
      <c r="E90" s="240"/>
      <c r="F90" s="241"/>
      <c r="G90" s="231">
        <f>订单信息!AG25</f>
        <v>0</v>
      </c>
      <c r="H90" s="242">
        <f>订单信息!AH25</f>
        <v>0</v>
      </c>
      <c r="I90" s="243">
        <f>订单信息!AB25</f>
        <v>0</v>
      </c>
      <c r="J90" s="243"/>
      <c r="K90" s="234"/>
      <c r="L90" s="234"/>
      <c r="M90" s="234"/>
      <c r="N90" s="234"/>
      <c r="O90" s="234"/>
      <c r="P90" s="244">
        <f>订单信息!AI25</f>
        <v>0</v>
      </c>
      <c r="Q90" s="234"/>
      <c r="R90" s="234"/>
      <c r="S90" s="237" t="s">
        <v>195</v>
      </c>
    </row>
    <row r="91" ht="17" customHeight="1" spans="1:19">
      <c r="A91" s="245"/>
      <c r="B91" s="246"/>
      <c r="C91" s="246"/>
      <c r="D91" s="240"/>
      <c r="E91" s="240"/>
      <c r="F91" s="247"/>
      <c r="G91" s="248">
        <f>订单信息!Q25</f>
        <v>0</v>
      </c>
      <c r="H91" s="249">
        <f>订单信息!AD25</f>
        <v>0</v>
      </c>
      <c r="I91" s="250" t="s">
        <v>92</v>
      </c>
      <c r="J91" s="251"/>
      <c r="K91" s="252"/>
      <c r="L91" s="252"/>
      <c r="M91" s="252"/>
      <c r="N91" s="252"/>
      <c r="O91" s="252"/>
      <c r="P91" s="252"/>
      <c r="Q91" s="252"/>
      <c r="R91" s="252"/>
      <c r="S91" s="253"/>
    </row>
    <row r="92" customHeight="1" spans="1:19">
      <c r="A92" s="227"/>
      <c r="B92" s="228"/>
      <c r="C92" s="228"/>
      <c r="D92" s="229">
        <f>订单信息!W26</f>
        <v>0</v>
      </c>
      <c r="E92" s="229"/>
      <c r="F92" s="230"/>
      <c r="G92" s="231">
        <f>订单信息!AE26</f>
        <v>0</v>
      </c>
      <c r="H92" s="232">
        <f>订单信息!AF26</f>
        <v>0</v>
      </c>
      <c r="I92" s="233">
        <f>订单信息!AA26</f>
        <v>0</v>
      </c>
      <c r="J92" s="233"/>
      <c r="K92" s="234" t="s">
        <v>194</v>
      </c>
      <c r="L92" s="234"/>
      <c r="M92" s="235">
        <f>订单信息!AK26</f>
        <v>0</v>
      </c>
      <c r="N92" s="235"/>
      <c r="O92" s="235"/>
      <c r="P92" s="236">
        <v>44031</v>
      </c>
      <c r="Q92" s="236"/>
      <c r="R92" s="236"/>
      <c r="S92" s="237"/>
    </row>
    <row r="93" ht="17" customHeight="1" spans="1:19">
      <c r="A93" s="238">
        <v>25</v>
      </c>
      <c r="B93" s="239">
        <f>订单信息!Y26</f>
        <v>0</v>
      </c>
      <c r="C93" s="239"/>
      <c r="D93" s="240">
        <f>订单信息!Z26</f>
        <v>0</v>
      </c>
      <c r="E93" s="240"/>
      <c r="F93" s="241"/>
      <c r="G93" s="231">
        <f>订单信息!AG26</f>
        <v>0</v>
      </c>
      <c r="H93" s="242">
        <f>订单信息!AH26</f>
        <v>0</v>
      </c>
      <c r="I93" s="243">
        <f>订单信息!AB26</f>
        <v>0</v>
      </c>
      <c r="J93" s="243"/>
      <c r="K93" s="234"/>
      <c r="L93" s="234"/>
      <c r="M93" s="234"/>
      <c r="N93" s="234"/>
      <c r="O93" s="234"/>
      <c r="P93" s="244">
        <f>订单信息!AI26</f>
        <v>0</v>
      </c>
      <c r="Q93" s="234"/>
      <c r="R93" s="234"/>
      <c r="S93" s="237" t="s">
        <v>195</v>
      </c>
    </row>
    <row r="94" ht="17" customHeight="1" spans="1:19">
      <c r="A94" s="245"/>
      <c r="B94" s="246"/>
      <c r="C94" s="246"/>
      <c r="D94" s="240"/>
      <c r="E94" s="240"/>
      <c r="F94" s="247"/>
      <c r="G94" s="248">
        <f>订单信息!Q26</f>
        <v>0</v>
      </c>
      <c r="H94" s="249">
        <f>订单信息!AD26</f>
        <v>0</v>
      </c>
      <c r="I94" s="250" t="s">
        <v>92</v>
      </c>
      <c r="J94" s="251"/>
      <c r="K94" s="252"/>
      <c r="L94" s="252"/>
      <c r="M94" s="252"/>
      <c r="N94" s="252"/>
      <c r="O94" s="252"/>
      <c r="P94" s="252"/>
      <c r="Q94" s="252"/>
      <c r="R94" s="252"/>
      <c r="S94" s="253"/>
    </row>
    <row r="95" customHeight="1" spans="1:19">
      <c r="A95" s="227"/>
      <c r="B95" s="228"/>
      <c r="C95" s="228"/>
      <c r="D95" s="229">
        <f>订单信息!W27</f>
        <v>0</v>
      </c>
      <c r="E95" s="229"/>
      <c r="F95" s="230"/>
      <c r="G95" s="231">
        <f>订单信息!AE27</f>
        <v>0</v>
      </c>
      <c r="H95" s="232">
        <f>订单信息!AF27</f>
        <v>0</v>
      </c>
      <c r="I95" s="233">
        <f>订单信息!AA27</f>
        <v>0</v>
      </c>
      <c r="J95" s="233"/>
      <c r="K95" s="234" t="s">
        <v>194</v>
      </c>
      <c r="L95" s="234"/>
      <c r="M95" s="235">
        <f>订单信息!AK27</f>
        <v>0</v>
      </c>
      <c r="N95" s="235"/>
      <c r="O95" s="235"/>
      <c r="P95" s="236">
        <v>44031</v>
      </c>
      <c r="Q95" s="236"/>
      <c r="R95" s="236"/>
      <c r="S95" s="237"/>
    </row>
    <row r="96" ht="17" customHeight="1" spans="1:19">
      <c r="A96" s="238">
        <v>26</v>
      </c>
      <c r="B96" s="239">
        <f>订单信息!Y27</f>
        <v>0</v>
      </c>
      <c r="C96" s="239"/>
      <c r="D96" s="240">
        <f>订单信息!Z27</f>
        <v>0</v>
      </c>
      <c r="E96" s="240"/>
      <c r="F96" s="241"/>
      <c r="G96" s="231">
        <f>订单信息!AG27</f>
        <v>0</v>
      </c>
      <c r="H96" s="242">
        <f>订单信息!AH27</f>
        <v>0</v>
      </c>
      <c r="I96" s="243">
        <f>订单信息!AB27</f>
        <v>0</v>
      </c>
      <c r="J96" s="243"/>
      <c r="K96" s="234"/>
      <c r="L96" s="234"/>
      <c r="M96" s="234"/>
      <c r="N96" s="234"/>
      <c r="O96" s="234"/>
      <c r="P96" s="244">
        <f>订单信息!AI27</f>
        <v>0</v>
      </c>
      <c r="Q96" s="234"/>
      <c r="R96" s="234"/>
      <c r="S96" s="237" t="s">
        <v>195</v>
      </c>
    </row>
    <row r="97" ht="17" customHeight="1" spans="1:19">
      <c r="A97" s="245"/>
      <c r="B97" s="246"/>
      <c r="C97" s="246"/>
      <c r="D97" s="240"/>
      <c r="E97" s="240"/>
      <c r="F97" s="247"/>
      <c r="G97" s="248">
        <f>订单信息!Q27</f>
        <v>0</v>
      </c>
      <c r="H97" s="249">
        <f>订单信息!AD27</f>
        <v>0</v>
      </c>
      <c r="I97" s="250" t="s">
        <v>92</v>
      </c>
      <c r="J97" s="251"/>
      <c r="K97" s="252"/>
      <c r="L97" s="252"/>
      <c r="M97" s="252"/>
      <c r="N97" s="252"/>
      <c r="O97" s="252"/>
      <c r="P97" s="252"/>
      <c r="Q97" s="252"/>
      <c r="R97" s="252"/>
      <c r="S97" s="253"/>
    </row>
    <row r="98" customHeight="1" spans="1:19">
      <c r="A98" s="227"/>
      <c r="B98" s="228"/>
      <c r="C98" s="228"/>
      <c r="D98" s="229">
        <f>订单信息!W28</f>
        <v>0</v>
      </c>
      <c r="E98" s="229"/>
      <c r="F98" s="230"/>
      <c r="G98" s="231">
        <f>订单信息!AE28</f>
        <v>0</v>
      </c>
      <c r="H98" s="232">
        <f>订单信息!AF28</f>
        <v>0</v>
      </c>
      <c r="I98" s="233">
        <f>订单信息!AA28</f>
        <v>0</v>
      </c>
      <c r="J98" s="233"/>
      <c r="K98" s="234" t="s">
        <v>194</v>
      </c>
      <c r="L98" s="234"/>
      <c r="M98" s="235">
        <f>订单信息!AK28</f>
        <v>0</v>
      </c>
      <c r="N98" s="235"/>
      <c r="O98" s="235"/>
      <c r="P98" s="236">
        <v>44031</v>
      </c>
      <c r="Q98" s="236"/>
      <c r="R98" s="236"/>
      <c r="S98" s="237"/>
    </row>
    <row r="99" ht="17" customHeight="1" spans="1:19">
      <c r="A99" s="238">
        <v>27</v>
      </c>
      <c r="B99" s="239">
        <f>订单信息!Y28</f>
        <v>0</v>
      </c>
      <c r="C99" s="239"/>
      <c r="D99" s="240">
        <f>订单信息!Z28</f>
        <v>0</v>
      </c>
      <c r="E99" s="240"/>
      <c r="F99" s="241"/>
      <c r="G99" s="231">
        <f>订单信息!AG28</f>
        <v>0</v>
      </c>
      <c r="H99" s="242">
        <f>订单信息!AH28</f>
        <v>0</v>
      </c>
      <c r="I99" s="243">
        <f>订单信息!AB28</f>
        <v>0</v>
      </c>
      <c r="J99" s="243"/>
      <c r="K99" s="234"/>
      <c r="L99" s="234"/>
      <c r="M99" s="234"/>
      <c r="N99" s="234"/>
      <c r="O99" s="234"/>
      <c r="P99" s="244">
        <f>订单信息!AI28</f>
        <v>0</v>
      </c>
      <c r="Q99" s="234"/>
      <c r="R99" s="234"/>
      <c r="S99" s="237" t="s">
        <v>195</v>
      </c>
    </row>
    <row r="100" ht="17" customHeight="1" spans="1:19">
      <c r="A100" s="245"/>
      <c r="B100" s="246"/>
      <c r="C100" s="246"/>
      <c r="D100" s="240"/>
      <c r="E100" s="240"/>
      <c r="F100" s="247"/>
      <c r="G100" s="248">
        <f>订单信息!Q28</f>
        <v>0</v>
      </c>
      <c r="H100" s="249">
        <f>订单信息!AD28</f>
        <v>0</v>
      </c>
      <c r="I100" s="250" t="s">
        <v>92</v>
      </c>
      <c r="J100" s="251"/>
      <c r="K100" s="252"/>
      <c r="L100" s="252"/>
      <c r="M100" s="252"/>
      <c r="N100" s="252"/>
      <c r="O100" s="252"/>
      <c r="P100" s="252"/>
      <c r="Q100" s="252"/>
      <c r="R100" s="252"/>
      <c r="S100" s="253"/>
    </row>
    <row r="101" customHeight="1" spans="1:19">
      <c r="A101" s="227"/>
      <c r="B101" s="228"/>
      <c r="C101" s="228"/>
      <c r="D101" s="229">
        <f>订单信息!W29</f>
        <v>0</v>
      </c>
      <c r="E101" s="229"/>
      <c r="F101" s="230"/>
      <c r="G101" s="231">
        <f>订单信息!AE29</f>
        <v>0</v>
      </c>
      <c r="H101" s="232">
        <f>订单信息!AF29</f>
        <v>0</v>
      </c>
      <c r="I101" s="233">
        <f>订单信息!AA29</f>
        <v>0</v>
      </c>
      <c r="J101" s="233"/>
      <c r="K101" s="234" t="s">
        <v>194</v>
      </c>
      <c r="L101" s="234"/>
      <c r="M101" s="235">
        <f>订单信息!AK29</f>
        <v>0</v>
      </c>
      <c r="N101" s="235"/>
      <c r="O101" s="235"/>
      <c r="P101" s="236">
        <v>44031</v>
      </c>
      <c r="Q101" s="236"/>
      <c r="R101" s="236"/>
      <c r="S101" s="237"/>
    </row>
    <row r="102" ht="17" customHeight="1" spans="1:19">
      <c r="A102" s="238">
        <v>28</v>
      </c>
      <c r="B102" s="239">
        <f>订单信息!Y29</f>
        <v>0</v>
      </c>
      <c r="C102" s="239"/>
      <c r="D102" s="240">
        <f>订单信息!Z29</f>
        <v>0</v>
      </c>
      <c r="E102" s="240"/>
      <c r="F102" s="241"/>
      <c r="G102" s="231">
        <f>订单信息!AG29</f>
        <v>0</v>
      </c>
      <c r="H102" s="242">
        <f>订单信息!AH29</f>
        <v>0</v>
      </c>
      <c r="I102" s="243">
        <f>订单信息!AB29</f>
        <v>0</v>
      </c>
      <c r="J102" s="243"/>
      <c r="K102" s="234"/>
      <c r="L102" s="234"/>
      <c r="M102" s="234"/>
      <c r="N102" s="234"/>
      <c r="O102" s="234"/>
      <c r="P102" s="244">
        <f>订单信息!AI29</f>
        <v>0</v>
      </c>
      <c r="Q102" s="234"/>
      <c r="R102" s="234"/>
      <c r="S102" s="237" t="s">
        <v>195</v>
      </c>
    </row>
    <row r="103" ht="17" customHeight="1" spans="1:19">
      <c r="A103" s="245"/>
      <c r="B103" s="246"/>
      <c r="C103" s="246"/>
      <c r="D103" s="240"/>
      <c r="E103" s="240"/>
      <c r="F103" s="247"/>
      <c r="G103" s="248">
        <f>订单信息!Q29</f>
        <v>0</v>
      </c>
      <c r="H103" s="249">
        <f>订单信息!AD29</f>
        <v>0</v>
      </c>
      <c r="I103" s="250" t="s">
        <v>92</v>
      </c>
      <c r="J103" s="251"/>
      <c r="K103" s="252"/>
      <c r="L103" s="252"/>
      <c r="M103" s="252"/>
      <c r="N103" s="252"/>
      <c r="O103" s="252"/>
      <c r="P103" s="252"/>
      <c r="Q103" s="252"/>
      <c r="R103" s="252"/>
      <c r="S103" s="253"/>
    </row>
    <row r="104" customHeight="1" spans="1:19">
      <c r="A104" s="227"/>
      <c r="B104" s="228"/>
      <c r="C104" s="228"/>
      <c r="D104" s="229">
        <f>订单信息!W30</f>
        <v>0</v>
      </c>
      <c r="E104" s="229"/>
      <c r="F104" s="230"/>
      <c r="G104" s="231">
        <f>订单信息!AE30</f>
        <v>0</v>
      </c>
      <c r="H104" s="232">
        <f>订单信息!AF30</f>
        <v>0</v>
      </c>
      <c r="I104" s="233">
        <f>订单信息!AA30</f>
        <v>0</v>
      </c>
      <c r="J104" s="233"/>
      <c r="K104" s="234" t="s">
        <v>194</v>
      </c>
      <c r="L104" s="234"/>
      <c r="M104" s="235">
        <f>订单信息!AK30</f>
        <v>0</v>
      </c>
      <c r="N104" s="235"/>
      <c r="O104" s="235"/>
      <c r="P104" s="236">
        <v>44031</v>
      </c>
      <c r="Q104" s="236"/>
      <c r="R104" s="236"/>
      <c r="S104" s="237"/>
    </row>
    <row r="105" ht="17" customHeight="1" spans="1:19">
      <c r="A105" s="238">
        <v>29</v>
      </c>
      <c r="B105" s="239">
        <f>订单信息!Y30</f>
        <v>0</v>
      </c>
      <c r="C105" s="239"/>
      <c r="D105" s="240">
        <f>订单信息!Z30</f>
        <v>0</v>
      </c>
      <c r="E105" s="240"/>
      <c r="F105" s="241"/>
      <c r="G105" s="231">
        <f>订单信息!AG30</f>
        <v>0</v>
      </c>
      <c r="H105" s="242">
        <f>订单信息!AH30</f>
        <v>0</v>
      </c>
      <c r="I105" s="243">
        <f>订单信息!AB30</f>
        <v>0</v>
      </c>
      <c r="J105" s="243"/>
      <c r="K105" s="234"/>
      <c r="L105" s="234"/>
      <c r="M105" s="234"/>
      <c r="N105" s="234"/>
      <c r="O105" s="234"/>
      <c r="P105" s="244">
        <f>订单信息!AI30</f>
        <v>0</v>
      </c>
      <c r="Q105" s="234"/>
      <c r="R105" s="234"/>
      <c r="S105" s="237" t="s">
        <v>195</v>
      </c>
    </row>
    <row r="106" ht="17" customHeight="1" spans="1:19">
      <c r="A106" s="245"/>
      <c r="B106" s="246"/>
      <c r="C106" s="246"/>
      <c r="D106" s="240"/>
      <c r="E106" s="240"/>
      <c r="F106" s="247"/>
      <c r="G106" s="248">
        <f>订单信息!Q30</f>
        <v>0</v>
      </c>
      <c r="H106" s="249">
        <f>订单信息!AD30</f>
        <v>0</v>
      </c>
      <c r="I106" s="250" t="s">
        <v>92</v>
      </c>
      <c r="J106" s="251"/>
      <c r="K106" s="252"/>
      <c r="L106" s="252"/>
      <c r="M106" s="252"/>
      <c r="N106" s="252"/>
      <c r="O106" s="252"/>
      <c r="P106" s="252"/>
      <c r="Q106" s="252"/>
      <c r="R106" s="252"/>
      <c r="S106" s="253"/>
    </row>
    <row r="107" customHeight="1" spans="1:19">
      <c r="A107" s="227"/>
      <c r="B107" s="228"/>
      <c r="C107" s="228"/>
      <c r="D107" s="229">
        <f>订单信息!W31</f>
        <v>0</v>
      </c>
      <c r="E107" s="229"/>
      <c r="F107" s="230"/>
      <c r="G107" s="231">
        <f>订单信息!AE31</f>
        <v>0</v>
      </c>
      <c r="H107" s="232">
        <f>订单信息!AF31</f>
        <v>0</v>
      </c>
      <c r="I107" s="254">
        <f>订单信息!AA31</f>
        <v>0</v>
      </c>
      <c r="J107" s="254"/>
      <c r="K107" s="234" t="s">
        <v>194</v>
      </c>
      <c r="L107" s="234"/>
      <c r="M107" s="235">
        <f>订单信息!AK31</f>
        <v>0</v>
      </c>
      <c r="N107" s="235"/>
      <c r="O107" s="235"/>
      <c r="P107" s="236">
        <v>44031</v>
      </c>
      <c r="Q107" s="236"/>
      <c r="R107" s="236"/>
      <c r="S107" s="237"/>
    </row>
    <row r="108" ht="17" customHeight="1" spans="1:19">
      <c r="A108" s="238">
        <v>30</v>
      </c>
      <c r="B108" s="239">
        <f>订单信息!Y31</f>
        <v>0</v>
      </c>
      <c r="C108" s="239"/>
      <c r="D108" s="240">
        <f>订单信息!Z31</f>
        <v>0</v>
      </c>
      <c r="E108" s="240"/>
      <c r="F108" s="241"/>
      <c r="G108" s="231">
        <f>订单信息!AG31</f>
        <v>0</v>
      </c>
      <c r="H108" s="242">
        <f>订单信息!AH31</f>
        <v>0</v>
      </c>
      <c r="I108" s="243">
        <f>订单信息!AB31</f>
        <v>0</v>
      </c>
      <c r="J108" s="243"/>
      <c r="K108" s="234"/>
      <c r="L108" s="234"/>
      <c r="M108" s="234"/>
      <c r="N108" s="234"/>
      <c r="O108" s="234"/>
      <c r="P108" s="244">
        <f>订单信息!AI31</f>
        <v>0</v>
      </c>
      <c r="Q108" s="234"/>
      <c r="R108" s="234"/>
      <c r="S108" s="237" t="s">
        <v>195</v>
      </c>
    </row>
    <row r="109" ht="17" customHeight="1" spans="1:19">
      <c r="A109" s="245"/>
      <c r="B109" s="246"/>
      <c r="C109" s="246"/>
      <c r="D109" s="240"/>
      <c r="E109" s="240"/>
      <c r="F109" s="247"/>
      <c r="G109" s="248">
        <f>订单信息!Q31</f>
        <v>0</v>
      </c>
      <c r="H109" s="249">
        <f>订单信息!AD31</f>
        <v>0</v>
      </c>
      <c r="I109" s="250" t="s">
        <v>92</v>
      </c>
      <c r="J109" s="251"/>
      <c r="K109" s="252"/>
      <c r="L109" s="252"/>
      <c r="M109" s="252"/>
      <c r="N109" s="252"/>
      <c r="O109" s="252"/>
      <c r="P109" s="252"/>
      <c r="Q109" s="252"/>
      <c r="R109" s="252"/>
      <c r="S109" s="253"/>
    </row>
    <row r="110" customHeight="1" spans="1:19">
      <c r="A110" s="227"/>
      <c r="B110" s="228"/>
      <c r="C110" s="228"/>
      <c r="D110" s="229">
        <f>订单信息!W32</f>
        <v>0</v>
      </c>
      <c r="E110" s="229"/>
      <c r="F110" s="230"/>
      <c r="G110" s="231">
        <f>订单信息!AE32</f>
        <v>0</v>
      </c>
      <c r="H110" s="232">
        <f>订单信息!AF32</f>
        <v>0</v>
      </c>
      <c r="I110" s="254">
        <f>订单信息!AA32</f>
        <v>0</v>
      </c>
      <c r="J110" s="254"/>
      <c r="K110" s="234" t="s">
        <v>194</v>
      </c>
      <c r="L110" s="234"/>
      <c r="M110" s="235">
        <f>订单信息!AK32</f>
        <v>0</v>
      </c>
      <c r="N110" s="235"/>
      <c r="O110" s="235"/>
      <c r="P110" s="236">
        <v>44031</v>
      </c>
      <c r="Q110" s="236"/>
      <c r="R110" s="236"/>
      <c r="S110" s="237"/>
    </row>
    <row r="111" ht="17" customHeight="1" spans="1:19">
      <c r="A111" s="238">
        <v>31</v>
      </c>
      <c r="B111" s="239">
        <f>订单信息!Y32</f>
        <v>0</v>
      </c>
      <c r="C111" s="239"/>
      <c r="D111" s="240">
        <f>订单信息!Z32</f>
        <v>0</v>
      </c>
      <c r="E111" s="240"/>
      <c r="F111" s="241"/>
      <c r="G111" s="231">
        <f>订单信息!AG32</f>
        <v>0</v>
      </c>
      <c r="H111" s="242">
        <f>订单信息!AH32</f>
        <v>0</v>
      </c>
      <c r="I111" s="243">
        <f>订单信息!AB32</f>
        <v>0</v>
      </c>
      <c r="J111" s="243"/>
      <c r="K111" s="234"/>
      <c r="L111" s="234"/>
      <c r="M111" s="234"/>
      <c r="N111" s="234"/>
      <c r="O111" s="234"/>
      <c r="P111" s="244">
        <f>订单信息!AI32</f>
        <v>0</v>
      </c>
      <c r="Q111" s="234"/>
      <c r="R111" s="234"/>
      <c r="S111" s="237" t="s">
        <v>195</v>
      </c>
    </row>
    <row r="112" ht="17" customHeight="1" spans="1:19">
      <c r="A112" s="245"/>
      <c r="B112" s="246"/>
      <c r="C112" s="246"/>
      <c r="D112" s="240"/>
      <c r="E112" s="240"/>
      <c r="F112" s="247"/>
      <c r="G112" s="248">
        <f>订单信息!Q32</f>
        <v>0</v>
      </c>
      <c r="H112" s="249">
        <f>订单信息!AD32</f>
        <v>0</v>
      </c>
      <c r="I112" s="250" t="s">
        <v>92</v>
      </c>
      <c r="J112" s="251"/>
      <c r="K112" s="252"/>
      <c r="L112" s="252"/>
      <c r="M112" s="252"/>
      <c r="N112" s="252"/>
      <c r="O112" s="252"/>
      <c r="P112" s="252"/>
      <c r="Q112" s="252"/>
      <c r="R112" s="252"/>
      <c r="S112" s="253"/>
    </row>
    <row r="113" customHeight="1" spans="1:19">
      <c r="A113" s="227"/>
      <c r="B113" s="228"/>
      <c r="C113" s="228"/>
      <c r="D113" s="229">
        <f>订单信息!W33</f>
        <v>0</v>
      </c>
      <c r="E113" s="229"/>
      <c r="F113" s="230"/>
      <c r="G113" s="231">
        <f>订单信息!AE33</f>
        <v>0</v>
      </c>
      <c r="H113" s="232">
        <f>订单信息!AF33</f>
        <v>0</v>
      </c>
      <c r="I113" s="254">
        <f>订单信息!AA33</f>
        <v>0</v>
      </c>
      <c r="J113" s="254"/>
      <c r="K113" s="234" t="s">
        <v>194</v>
      </c>
      <c r="L113" s="234"/>
      <c r="M113" s="235">
        <f>订单信息!AK33</f>
        <v>0</v>
      </c>
      <c r="N113" s="235"/>
      <c r="O113" s="235"/>
      <c r="P113" s="236">
        <v>44031</v>
      </c>
      <c r="Q113" s="236"/>
      <c r="R113" s="236"/>
      <c r="S113" s="237"/>
    </row>
    <row r="114" ht="17" customHeight="1" spans="1:19">
      <c r="A114" s="238">
        <v>32</v>
      </c>
      <c r="B114" s="239">
        <f>订单信息!Y33</f>
        <v>0</v>
      </c>
      <c r="C114" s="239"/>
      <c r="D114" s="240">
        <f>订单信息!Z33</f>
        <v>0</v>
      </c>
      <c r="E114" s="240"/>
      <c r="F114" s="241"/>
      <c r="G114" s="231">
        <f>订单信息!AG33</f>
        <v>0</v>
      </c>
      <c r="H114" s="242">
        <f>订单信息!AH33</f>
        <v>0</v>
      </c>
      <c r="I114" s="243">
        <f>订单信息!AB33</f>
        <v>0</v>
      </c>
      <c r="J114" s="243"/>
      <c r="K114" s="234"/>
      <c r="L114" s="234"/>
      <c r="M114" s="234"/>
      <c r="N114" s="234"/>
      <c r="O114" s="234"/>
      <c r="P114" s="244">
        <f>订单信息!AI33</f>
        <v>0</v>
      </c>
      <c r="Q114" s="234"/>
      <c r="R114" s="234"/>
      <c r="S114" s="237" t="s">
        <v>195</v>
      </c>
    </row>
    <row r="115" ht="17" customHeight="1" spans="1:19">
      <c r="A115" s="245"/>
      <c r="B115" s="246"/>
      <c r="C115" s="246"/>
      <c r="D115" s="240"/>
      <c r="E115" s="240"/>
      <c r="F115" s="247"/>
      <c r="G115" s="248">
        <f>订单信息!Q33</f>
        <v>0</v>
      </c>
      <c r="H115" s="249">
        <f>订单信息!AD33</f>
        <v>0</v>
      </c>
      <c r="I115" s="250" t="s">
        <v>92</v>
      </c>
      <c r="J115" s="251"/>
      <c r="K115" s="252"/>
      <c r="L115" s="252"/>
      <c r="M115" s="252"/>
      <c r="N115" s="252"/>
      <c r="O115" s="252"/>
      <c r="P115" s="252"/>
      <c r="Q115" s="252"/>
      <c r="R115" s="252"/>
      <c r="S115" s="253"/>
    </row>
    <row r="116" customHeight="1" spans="1:19">
      <c r="A116" s="227"/>
      <c r="B116" s="228"/>
      <c r="C116" s="228"/>
      <c r="D116" s="229">
        <f>订单信息!W34</f>
        <v>0</v>
      </c>
      <c r="E116" s="229"/>
      <c r="F116" s="230"/>
      <c r="G116" s="231">
        <f>订单信息!AE34</f>
        <v>0</v>
      </c>
      <c r="H116" s="232">
        <f>订单信息!AF34</f>
        <v>0</v>
      </c>
      <c r="I116" s="254">
        <f>订单信息!AA34</f>
        <v>0</v>
      </c>
      <c r="J116" s="254"/>
      <c r="K116" s="234" t="s">
        <v>194</v>
      </c>
      <c r="L116" s="234"/>
      <c r="M116" s="235">
        <f>订单信息!AK34</f>
        <v>0</v>
      </c>
      <c r="N116" s="235"/>
      <c r="O116" s="235"/>
      <c r="P116" s="236">
        <v>44031</v>
      </c>
      <c r="Q116" s="236"/>
      <c r="R116" s="236"/>
      <c r="S116" s="237"/>
    </row>
    <row r="117" ht="17" customHeight="1" spans="1:19">
      <c r="A117" s="238">
        <v>33</v>
      </c>
      <c r="B117" s="239">
        <f>订单信息!Y34</f>
        <v>0</v>
      </c>
      <c r="C117" s="239"/>
      <c r="D117" s="240">
        <f>订单信息!Z34</f>
        <v>0</v>
      </c>
      <c r="E117" s="240"/>
      <c r="F117" s="241"/>
      <c r="G117" s="231">
        <f>订单信息!AG34</f>
        <v>0</v>
      </c>
      <c r="H117" s="242">
        <f>订单信息!AH34</f>
        <v>0</v>
      </c>
      <c r="I117" s="243">
        <f>订单信息!AB34</f>
        <v>0</v>
      </c>
      <c r="J117" s="243"/>
      <c r="K117" s="234"/>
      <c r="L117" s="234"/>
      <c r="M117" s="234"/>
      <c r="N117" s="234"/>
      <c r="O117" s="234"/>
      <c r="P117" s="244">
        <f>订单信息!AI34</f>
        <v>0</v>
      </c>
      <c r="Q117" s="234"/>
      <c r="R117" s="234"/>
      <c r="S117" s="237" t="s">
        <v>195</v>
      </c>
    </row>
    <row r="118" ht="17" customHeight="1" spans="1:19">
      <c r="A118" s="245"/>
      <c r="B118" s="246"/>
      <c r="C118" s="246"/>
      <c r="D118" s="240"/>
      <c r="E118" s="240"/>
      <c r="F118" s="247"/>
      <c r="G118" s="248">
        <f>订单信息!Q34</f>
        <v>0</v>
      </c>
      <c r="H118" s="249">
        <f>订单信息!AD34</f>
        <v>0</v>
      </c>
      <c r="I118" s="250" t="s">
        <v>92</v>
      </c>
      <c r="J118" s="251"/>
      <c r="K118" s="252"/>
      <c r="L118" s="252"/>
      <c r="M118" s="252"/>
      <c r="N118" s="252"/>
      <c r="O118" s="252"/>
      <c r="P118" s="252"/>
      <c r="Q118" s="252"/>
      <c r="R118" s="252"/>
      <c r="S118" s="253"/>
    </row>
    <row r="119" customHeight="1" spans="1:19">
      <c r="A119" s="227"/>
      <c r="B119" s="228"/>
      <c r="C119" s="228"/>
      <c r="D119" s="229">
        <f>订单信息!W35</f>
        <v>0</v>
      </c>
      <c r="E119" s="229"/>
      <c r="F119" s="230"/>
      <c r="G119" s="231">
        <f>订单信息!AE35</f>
        <v>0</v>
      </c>
      <c r="H119" s="232">
        <f>订单信息!AF35</f>
        <v>0</v>
      </c>
      <c r="I119" s="254">
        <f>订单信息!AA35</f>
        <v>0</v>
      </c>
      <c r="J119" s="254"/>
      <c r="K119" s="234" t="s">
        <v>194</v>
      </c>
      <c r="L119" s="234"/>
      <c r="M119" s="235">
        <f>订单信息!AK35</f>
        <v>0</v>
      </c>
      <c r="N119" s="235"/>
      <c r="O119" s="235"/>
      <c r="P119" s="236">
        <v>44031</v>
      </c>
      <c r="Q119" s="236"/>
      <c r="R119" s="236"/>
      <c r="S119" s="237"/>
    </row>
    <row r="120" ht="17" customHeight="1" spans="1:19">
      <c r="A120" s="238">
        <v>34</v>
      </c>
      <c r="B120" s="239">
        <f>订单信息!Y35</f>
        <v>0</v>
      </c>
      <c r="C120" s="239"/>
      <c r="D120" s="240">
        <f>订单信息!Z35</f>
        <v>0</v>
      </c>
      <c r="E120" s="240"/>
      <c r="F120" s="241"/>
      <c r="G120" s="231">
        <f>订单信息!AG35</f>
        <v>0</v>
      </c>
      <c r="H120" s="242">
        <f>订单信息!AH35</f>
        <v>0</v>
      </c>
      <c r="I120" s="243">
        <f>订单信息!AB35</f>
        <v>0</v>
      </c>
      <c r="J120" s="243"/>
      <c r="K120" s="234"/>
      <c r="L120" s="234"/>
      <c r="M120" s="234"/>
      <c r="N120" s="234"/>
      <c r="O120" s="234"/>
      <c r="P120" s="244">
        <f>订单信息!AI35</f>
        <v>0</v>
      </c>
      <c r="Q120" s="234"/>
      <c r="R120" s="234"/>
      <c r="S120" s="237" t="s">
        <v>195</v>
      </c>
    </row>
    <row r="121" ht="17" customHeight="1" spans="1:19">
      <c r="A121" s="245"/>
      <c r="B121" s="246"/>
      <c r="C121" s="246"/>
      <c r="D121" s="240"/>
      <c r="E121" s="240"/>
      <c r="F121" s="247"/>
      <c r="G121" s="248">
        <f>订单信息!Q35</f>
        <v>0</v>
      </c>
      <c r="H121" s="249">
        <f>订单信息!AD35</f>
        <v>0</v>
      </c>
      <c r="I121" s="250" t="s">
        <v>92</v>
      </c>
      <c r="J121" s="251"/>
      <c r="K121" s="252"/>
      <c r="L121" s="252"/>
      <c r="M121" s="252"/>
      <c r="N121" s="252"/>
      <c r="O121" s="252"/>
      <c r="P121" s="252"/>
      <c r="Q121" s="252"/>
      <c r="R121" s="252"/>
      <c r="S121" s="253"/>
    </row>
    <row r="122" ht="16.8" spans="1:19">
      <c r="A122" s="227"/>
      <c r="B122" s="228"/>
      <c r="C122" s="228"/>
      <c r="D122" s="229">
        <f>订单信息!W36</f>
        <v>0</v>
      </c>
      <c r="E122" s="229"/>
      <c r="F122" s="230"/>
      <c r="G122" s="231">
        <f>订单信息!AE36</f>
        <v>0</v>
      </c>
      <c r="H122" s="232">
        <f>订单信息!AF36</f>
        <v>0</v>
      </c>
      <c r="I122" s="254">
        <f>订单信息!AA36</f>
        <v>0</v>
      </c>
      <c r="J122" s="254"/>
      <c r="K122" s="234" t="s">
        <v>194</v>
      </c>
      <c r="L122" s="234"/>
      <c r="M122" s="235">
        <f>订单信息!AK36</f>
        <v>0</v>
      </c>
      <c r="N122" s="235"/>
      <c r="O122" s="235"/>
      <c r="P122" s="236">
        <v>44031</v>
      </c>
      <c r="Q122" s="236"/>
      <c r="R122" s="236"/>
      <c r="S122" s="237"/>
    </row>
    <row r="123" s="117" customFormat="1" ht="16.8" spans="1:19">
      <c r="A123" s="238">
        <v>35</v>
      </c>
      <c r="B123" s="239">
        <f>订单信息!Y36</f>
        <v>0</v>
      </c>
      <c r="C123" s="239"/>
      <c r="D123" s="240">
        <f>订单信息!Z36</f>
        <v>0</v>
      </c>
      <c r="E123" s="240"/>
      <c r="F123" s="241"/>
      <c r="G123" s="231">
        <f>订单信息!AG36</f>
        <v>0</v>
      </c>
      <c r="H123" s="242">
        <f>订单信息!AH36</f>
        <v>0</v>
      </c>
      <c r="I123" s="243">
        <f>订单信息!AB36</f>
        <v>0</v>
      </c>
      <c r="J123" s="243"/>
      <c r="K123" s="234"/>
      <c r="L123" s="234"/>
      <c r="M123" s="234"/>
      <c r="N123" s="234"/>
      <c r="O123" s="234"/>
      <c r="P123" s="244">
        <f>订单信息!AI36</f>
        <v>0</v>
      </c>
      <c r="Q123" s="234"/>
      <c r="R123" s="234"/>
      <c r="S123" s="237" t="s">
        <v>195</v>
      </c>
    </row>
    <row r="124" s="117" customFormat="1" spans="1:19">
      <c r="A124" s="245"/>
      <c r="B124" s="246"/>
      <c r="C124" s="246"/>
      <c r="D124" s="240"/>
      <c r="E124" s="240"/>
      <c r="F124" s="247"/>
      <c r="G124" s="248">
        <f>订单信息!Q36</f>
        <v>0</v>
      </c>
      <c r="H124" s="249">
        <f>订单信息!AD36</f>
        <v>0</v>
      </c>
      <c r="I124" s="250" t="s">
        <v>92</v>
      </c>
      <c r="J124" s="251"/>
      <c r="K124" s="252"/>
      <c r="L124" s="252"/>
      <c r="M124" s="252"/>
      <c r="N124" s="252"/>
      <c r="O124" s="252"/>
      <c r="P124" s="252"/>
      <c r="Q124" s="252"/>
      <c r="R124" s="252"/>
      <c r="S124" s="253"/>
    </row>
    <row r="125" ht="16.8" spans="1:19">
      <c r="A125" s="227"/>
      <c r="B125" s="228"/>
      <c r="C125" s="228"/>
      <c r="D125" s="229">
        <f>订单信息!W37</f>
        <v>0</v>
      </c>
      <c r="E125" s="229"/>
      <c r="F125" s="230"/>
      <c r="G125" s="231">
        <f>订单信息!AE37</f>
        <v>0</v>
      </c>
      <c r="H125" s="232">
        <f>订单信息!AF37</f>
        <v>0</v>
      </c>
      <c r="I125" s="254">
        <f>订单信息!AA37</f>
        <v>0</v>
      </c>
      <c r="J125" s="254"/>
      <c r="K125" s="234" t="s">
        <v>194</v>
      </c>
      <c r="L125" s="234"/>
      <c r="M125" s="235">
        <f>订单信息!AK37</f>
        <v>0</v>
      </c>
      <c r="N125" s="235"/>
      <c r="O125" s="235"/>
      <c r="P125" s="236">
        <v>44031</v>
      </c>
      <c r="Q125" s="236"/>
      <c r="R125" s="236"/>
      <c r="S125" s="237"/>
    </row>
    <row r="126" ht="16.8" spans="1:19">
      <c r="A126" s="238">
        <v>36</v>
      </c>
      <c r="B126" s="239">
        <f>订单信息!Y37</f>
        <v>0</v>
      </c>
      <c r="C126" s="239"/>
      <c r="D126" s="240">
        <f>订单信息!Z37</f>
        <v>0</v>
      </c>
      <c r="E126" s="240"/>
      <c r="F126" s="241"/>
      <c r="G126" s="231">
        <f>订单信息!AG37</f>
        <v>0</v>
      </c>
      <c r="H126" s="242">
        <f>订单信息!AH37</f>
        <v>0</v>
      </c>
      <c r="I126" s="243">
        <f>订单信息!AB37</f>
        <v>0</v>
      </c>
      <c r="J126" s="243"/>
      <c r="K126" s="234"/>
      <c r="L126" s="234"/>
      <c r="M126" s="234"/>
      <c r="N126" s="234"/>
      <c r="O126" s="234"/>
      <c r="P126" s="244">
        <f>订单信息!AI37</f>
        <v>0</v>
      </c>
      <c r="Q126" s="234"/>
      <c r="R126" s="234"/>
      <c r="S126" s="237" t="s">
        <v>195</v>
      </c>
    </row>
    <row r="127" spans="1:19">
      <c r="A127" s="245"/>
      <c r="B127" s="246"/>
      <c r="C127" s="246"/>
      <c r="D127" s="240"/>
      <c r="E127" s="240"/>
      <c r="F127" s="247"/>
      <c r="G127" s="248">
        <f>订单信息!Q37</f>
        <v>0</v>
      </c>
      <c r="H127" s="249">
        <f>订单信息!AD37</f>
        <v>0</v>
      </c>
      <c r="I127" s="250" t="s">
        <v>92</v>
      </c>
      <c r="J127" s="251"/>
      <c r="K127" s="252"/>
      <c r="L127" s="252"/>
      <c r="M127" s="252"/>
      <c r="N127" s="252"/>
      <c r="O127" s="252"/>
      <c r="P127" s="252"/>
      <c r="Q127" s="252"/>
      <c r="R127" s="252"/>
      <c r="S127" s="253"/>
    </row>
    <row r="128" ht="16.8" spans="1:19">
      <c r="A128" s="227"/>
      <c r="B128" s="228"/>
      <c r="C128" s="228"/>
      <c r="D128" s="229">
        <f>订单信息!W38</f>
        <v>0</v>
      </c>
      <c r="E128" s="229"/>
      <c r="F128" s="230"/>
      <c r="G128" s="231">
        <f>订单信息!AE38</f>
        <v>0</v>
      </c>
      <c r="H128" s="232">
        <f>订单信息!AF38</f>
        <v>0</v>
      </c>
      <c r="I128" s="254">
        <f>订单信息!AA38</f>
        <v>0</v>
      </c>
      <c r="J128" s="254"/>
      <c r="K128" s="234" t="s">
        <v>194</v>
      </c>
      <c r="L128" s="234"/>
      <c r="M128" s="235">
        <f>订单信息!AK38</f>
        <v>0</v>
      </c>
      <c r="N128" s="235"/>
      <c r="O128" s="235"/>
      <c r="P128" s="236">
        <v>44031</v>
      </c>
      <c r="Q128" s="236"/>
      <c r="R128" s="236"/>
      <c r="S128" s="237"/>
    </row>
    <row r="129" ht="16.8" spans="1:19">
      <c r="A129" s="238">
        <v>37</v>
      </c>
      <c r="B129" s="239">
        <f>订单信息!Y38</f>
        <v>0</v>
      </c>
      <c r="C129" s="239"/>
      <c r="D129" s="240">
        <f>订单信息!Z38</f>
        <v>0</v>
      </c>
      <c r="E129" s="240"/>
      <c r="F129" s="241"/>
      <c r="G129" s="231">
        <f>订单信息!AG38</f>
        <v>0</v>
      </c>
      <c r="H129" s="242">
        <f>订单信息!AH38</f>
        <v>0</v>
      </c>
      <c r="I129" s="243">
        <f>订单信息!AB38</f>
        <v>0</v>
      </c>
      <c r="J129" s="243"/>
      <c r="K129" s="234"/>
      <c r="L129" s="234"/>
      <c r="M129" s="234"/>
      <c r="N129" s="234"/>
      <c r="O129" s="234"/>
      <c r="P129" s="244">
        <f>订单信息!AI38</f>
        <v>0</v>
      </c>
      <c r="Q129" s="234"/>
      <c r="R129" s="234"/>
      <c r="S129" s="237" t="s">
        <v>195</v>
      </c>
    </row>
    <row r="130" spans="1:19">
      <c r="A130" s="245"/>
      <c r="B130" s="246"/>
      <c r="C130" s="246"/>
      <c r="D130" s="240"/>
      <c r="E130" s="240"/>
      <c r="F130" s="247"/>
      <c r="G130" s="248">
        <f>订单信息!Q38</f>
        <v>0</v>
      </c>
      <c r="H130" s="249">
        <f>订单信息!AD38</f>
        <v>0</v>
      </c>
      <c r="I130" s="250" t="s">
        <v>92</v>
      </c>
      <c r="J130" s="251"/>
      <c r="K130" s="252"/>
      <c r="L130" s="252"/>
      <c r="M130" s="252"/>
      <c r="N130" s="252"/>
      <c r="O130" s="252"/>
      <c r="P130" s="252"/>
      <c r="Q130" s="252"/>
      <c r="R130" s="252"/>
      <c r="S130" s="253"/>
    </row>
    <row r="131" ht="16.8" spans="1:19">
      <c r="A131" s="227"/>
      <c r="B131" s="228"/>
      <c r="C131" s="228"/>
      <c r="D131" s="229">
        <f>订单信息!W39</f>
        <v>0</v>
      </c>
      <c r="E131" s="229"/>
      <c r="F131" s="230"/>
      <c r="G131" s="231">
        <f>订单信息!AE39</f>
        <v>0</v>
      </c>
      <c r="H131" s="232">
        <f>订单信息!AF39</f>
        <v>0</v>
      </c>
      <c r="I131" s="254">
        <f>订单信息!AA39</f>
        <v>0</v>
      </c>
      <c r="J131" s="254"/>
      <c r="K131" s="234" t="s">
        <v>194</v>
      </c>
      <c r="L131" s="234"/>
      <c r="M131" s="235">
        <f>订单信息!AK39</f>
        <v>0</v>
      </c>
      <c r="N131" s="235"/>
      <c r="O131" s="235"/>
      <c r="P131" s="236">
        <v>44031</v>
      </c>
      <c r="Q131" s="236"/>
      <c r="R131" s="236"/>
      <c r="S131" s="237"/>
    </row>
    <row r="132" ht="16.8" spans="1:19">
      <c r="A132" s="238">
        <v>38</v>
      </c>
      <c r="B132" s="239">
        <f>订单信息!Y39</f>
        <v>0</v>
      </c>
      <c r="C132" s="239"/>
      <c r="D132" s="240">
        <f>订单信息!Z39</f>
        <v>0</v>
      </c>
      <c r="E132" s="240"/>
      <c r="F132" s="241"/>
      <c r="G132" s="231">
        <f>订单信息!AG39</f>
        <v>0</v>
      </c>
      <c r="H132" s="242">
        <f>订单信息!AH39</f>
        <v>0</v>
      </c>
      <c r="I132" s="243">
        <f>订单信息!AB39</f>
        <v>0</v>
      </c>
      <c r="J132" s="243"/>
      <c r="K132" s="234"/>
      <c r="L132" s="234"/>
      <c r="M132" s="234"/>
      <c r="N132" s="234"/>
      <c r="O132" s="234"/>
      <c r="P132" s="244">
        <f>订单信息!AI39</f>
        <v>0</v>
      </c>
      <c r="Q132" s="234"/>
      <c r="R132" s="234"/>
      <c r="S132" s="237" t="s">
        <v>195</v>
      </c>
    </row>
    <row r="133" spans="1:19">
      <c r="A133" s="245"/>
      <c r="B133" s="246"/>
      <c r="C133" s="246"/>
      <c r="D133" s="240"/>
      <c r="E133" s="240"/>
      <c r="F133" s="247"/>
      <c r="G133" s="248">
        <f>订单信息!Q39</f>
        <v>0</v>
      </c>
      <c r="H133" s="249">
        <f>订单信息!AD39</f>
        <v>0</v>
      </c>
      <c r="I133" s="250" t="s">
        <v>92</v>
      </c>
      <c r="J133" s="251"/>
      <c r="K133" s="252"/>
      <c r="L133" s="252"/>
      <c r="M133" s="252"/>
      <c r="N133" s="252"/>
      <c r="O133" s="252"/>
      <c r="P133" s="252"/>
      <c r="Q133" s="252"/>
      <c r="R133" s="252"/>
      <c r="S133" s="253"/>
    </row>
    <row r="134" ht="16.8" spans="1:19">
      <c r="A134" s="227"/>
      <c r="B134" s="228"/>
      <c r="C134" s="228"/>
      <c r="D134" s="229">
        <f>订单信息!W40</f>
        <v>0</v>
      </c>
      <c r="E134" s="229"/>
      <c r="F134" s="230"/>
      <c r="G134" s="231">
        <f>订单信息!AE40</f>
        <v>0</v>
      </c>
      <c r="H134" s="232">
        <f>订单信息!AF40</f>
        <v>0</v>
      </c>
      <c r="I134" s="254">
        <f>订单信息!AA40</f>
        <v>0</v>
      </c>
      <c r="J134" s="254"/>
      <c r="K134" s="234" t="s">
        <v>194</v>
      </c>
      <c r="L134" s="234"/>
      <c r="M134" s="235">
        <f>订单信息!AK40</f>
        <v>0</v>
      </c>
      <c r="N134" s="235"/>
      <c r="O134" s="235"/>
      <c r="P134" s="236">
        <v>44031</v>
      </c>
      <c r="Q134" s="236"/>
      <c r="R134" s="236"/>
      <c r="S134" s="237"/>
    </row>
    <row r="135" ht="16.8" spans="1:19">
      <c r="A135" s="238">
        <v>39</v>
      </c>
      <c r="B135" s="239">
        <f>订单信息!Y40</f>
        <v>0</v>
      </c>
      <c r="C135" s="239"/>
      <c r="D135" s="240">
        <f>订单信息!Z40</f>
        <v>0</v>
      </c>
      <c r="E135" s="240"/>
      <c r="F135" s="241"/>
      <c r="G135" s="231">
        <f>订单信息!AG40</f>
        <v>0</v>
      </c>
      <c r="H135" s="242">
        <f>订单信息!AH40</f>
        <v>0</v>
      </c>
      <c r="I135" s="243">
        <f>订单信息!AB40</f>
        <v>0</v>
      </c>
      <c r="J135" s="243"/>
      <c r="K135" s="234"/>
      <c r="L135" s="234"/>
      <c r="M135" s="234"/>
      <c r="N135" s="234"/>
      <c r="O135" s="234"/>
      <c r="P135" s="244">
        <f>订单信息!AI40</f>
        <v>0</v>
      </c>
      <c r="Q135" s="234"/>
      <c r="R135" s="234"/>
      <c r="S135" s="237" t="s">
        <v>195</v>
      </c>
    </row>
    <row r="136" spans="1:19">
      <c r="A136" s="245"/>
      <c r="B136" s="246"/>
      <c r="C136" s="246"/>
      <c r="D136" s="240"/>
      <c r="E136" s="240"/>
      <c r="F136" s="247"/>
      <c r="G136" s="248">
        <f>订单信息!Q40</f>
        <v>0</v>
      </c>
      <c r="H136" s="249">
        <f>订单信息!AD40</f>
        <v>0</v>
      </c>
      <c r="I136" s="250" t="s">
        <v>92</v>
      </c>
      <c r="J136" s="251"/>
      <c r="K136" s="252"/>
      <c r="L136" s="252"/>
      <c r="M136" s="252"/>
      <c r="N136" s="252"/>
      <c r="O136" s="252"/>
      <c r="P136" s="252"/>
      <c r="Q136" s="252"/>
      <c r="R136" s="252"/>
      <c r="S136" s="253"/>
    </row>
    <row r="137" ht="16.8" spans="1:19">
      <c r="A137" s="227"/>
      <c r="B137" s="228"/>
      <c r="C137" s="228"/>
      <c r="D137" s="229">
        <f>订单信息!W41</f>
        <v>0</v>
      </c>
      <c r="E137" s="229"/>
      <c r="F137" s="230"/>
      <c r="G137" s="231">
        <f>订单信息!AE41</f>
        <v>0</v>
      </c>
      <c r="H137" s="232">
        <f>订单信息!AF41</f>
        <v>0</v>
      </c>
      <c r="I137" s="254">
        <f>订单信息!AA41</f>
        <v>0</v>
      </c>
      <c r="J137" s="254"/>
      <c r="K137" s="234" t="s">
        <v>194</v>
      </c>
      <c r="L137" s="234"/>
      <c r="M137" s="235">
        <f>订单信息!AK41</f>
        <v>0</v>
      </c>
      <c r="N137" s="235"/>
      <c r="O137" s="235"/>
      <c r="P137" s="236">
        <v>44031</v>
      </c>
      <c r="Q137" s="236"/>
      <c r="R137" s="236"/>
      <c r="S137" s="237"/>
    </row>
    <row r="138" ht="16.8" spans="1:19">
      <c r="A138" s="238">
        <v>40</v>
      </c>
      <c r="B138" s="239">
        <f>订单信息!Y41</f>
        <v>0</v>
      </c>
      <c r="C138" s="239"/>
      <c r="D138" s="240">
        <f>订单信息!Z41</f>
        <v>0</v>
      </c>
      <c r="E138" s="240"/>
      <c r="F138" s="241"/>
      <c r="G138" s="231">
        <f>订单信息!AG41</f>
        <v>0</v>
      </c>
      <c r="H138" s="242">
        <f>订单信息!AH41</f>
        <v>0</v>
      </c>
      <c r="I138" s="243">
        <f>订单信息!AB41</f>
        <v>0</v>
      </c>
      <c r="J138" s="243"/>
      <c r="K138" s="234"/>
      <c r="L138" s="234"/>
      <c r="M138" s="234"/>
      <c r="N138" s="234"/>
      <c r="O138" s="234"/>
      <c r="P138" s="244">
        <f>订单信息!AI41</f>
        <v>0</v>
      </c>
      <c r="Q138" s="234"/>
      <c r="R138" s="234"/>
      <c r="S138" s="237" t="s">
        <v>195</v>
      </c>
    </row>
    <row r="139" spans="1:19">
      <c r="A139" s="245"/>
      <c r="B139" s="246"/>
      <c r="C139" s="246"/>
      <c r="D139" s="240"/>
      <c r="E139" s="240"/>
      <c r="F139" s="247"/>
      <c r="G139" s="248">
        <f>订单信息!Q41</f>
        <v>0</v>
      </c>
      <c r="H139" s="249">
        <f>订单信息!AD41</f>
        <v>0</v>
      </c>
      <c r="I139" s="250" t="s">
        <v>92</v>
      </c>
      <c r="J139" s="251"/>
      <c r="K139" s="252"/>
      <c r="L139" s="252"/>
      <c r="M139" s="252"/>
      <c r="N139" s="252"/>
      <c r="O139" s="252"/>
      <c r="P139" s="252"/>
      <c r="Q139" s="252"/>
      <c r="R139" s="252"/>
      <c r="S139" s="253"/>
    </row>
    <row r="140" ht="16.8" spans="1:19">
      <c r="A140" s="227"/>
      <c r="B140" s="228"/>
      <c r="C140" s="228"/>
      <c r="D140" s="229">
        <f>订单信息!W42</f>
        <v>0</v>
      </c>
      <c r="E140" s="229"/>
      <c r="F140" s="230"/>
      <c r="G140" s="231">
        <f>订单信息!AE42</f>
        <v>0</v>
      </c>
      <c r="H140" s="232">
        <f>订单信息!AF42</f>
        <v>0</v>
      </c>
      <c r="I140" s="254">
        <f>订单信息!AA42</f>
        <v>0</v>
      </c>
      <c r="J140" s="254"/>
      <c r="K140" s="234" t="s">
        <v>194</v>
      </c>
      <c r="L140" s="234"/>
      <c r="M140" s="235">
        <f>订单信息!AK42</f>
        <v>0</v>
      </c>
      <c r="N140" s="235"/>
      <c r="O140" s="235"/>
      <c r="P140" s="236">
        <v>44031</v>
      </c>
      <c r="Q140" s="236"/>
      <c r="R140" s="236"/>
      <c r="S140" s="237"/>
    </row>
    <row r="141" ht="16.8" spans="1:19">
      <c r="A141" s="238">
        <v>41</v>
      </c>
      <c r="B141" s="239">
        <f>订单信息!Y42</f>
        <v>0</v>
      </c>
      <c r="C141" s="239"/>
      <c r="D141" s="240">
        <f>订单信息!Z42</f>
        <v>0</v>
      </c>
      <c r="E141" s="240"/>
      <c r="F141" s="241"/>
      <c r="G141" s="231">
        <f>订单信息!AG42</f>
        <v>0</v>
      </c>
      <c r="H141" s="242">
        <f>订单信息!AH42</f>
        <v>0</v>
      </c>
      <c r="I141" s="243">
        <f>订单信息!AB42</f>
        <v>0</v>
      </c>
      <c r="J141" s="243"/>
      <c r="K141" s="234"/>
      <c r="L141" s="234"/>
      <c r="M141" s="234"/>
      <c r="N141" s="234"/>
      <c r="O141" s="234"/>
      <c r="P141" s="244">
        <f>订单信息!AI42</f>
        <v>0</v>
      </c>
      <c r="Q141" s="234"/>
      <c r="R141" s="234"/>
      <c r="S141" s="237" t="s">
        <v>195</v>
      </c>
    </row>
    <row r="142" spans="1:19">
      <c r="A142" s="245"/>
      <c r="B142" s="246"/>
      <c r="C142" s="246"/>
      <c r="D142" s="240"/>
      <c r="E142" s="240"/>
      <c r="F142" s="247"/>
      <c r="G142" s="248">
        <f>订单信息!Q42</f>
        <v>0</v>
      </c>
      <c r="H142" s="249">
        <f>订单信息!AD42</f>
        <v>0</v>
      </c>
      <c r="I142" s="250" t="s">
        <v>92</v>
      </c>
      <c r="J142" s="251"/>
      <c r="K142" s="252"/>
      <c r="L142" s="252"/>
      <c r="M142" s="252"/>
      <c r="N142" s="252"/>
      <c r="O142" s="252"/>
      <c r="P142" s="252"/>
      <c r="Q142" s="252"/>
      <c r="R142" s="252"/>
      <c r="S142" s="253"/>
    </row>
    <row r="143" ht="16.8" spans="1:19">
      <c r="A143" s="227"/>
      <c r="B143" s="228"/>
      <c r="C143" s="228"/>
      <c r="D143" s="229">
        <f>订单信息!W43</f>
        <v>0</v>
      </c>
      <c r="E143" s="229"/>
      <c r="F143" s="230"/>
      <c r="G143" s="231">
        <f>订单信息!AE43</f>
        <v>0</v>
      </c>
      <c r="H143" s="232">
        <f>订单信息!AF43</f>
        <v>0</v>
      </c>
      <c r="I143" s="254">
        <f>订单信息!AA43</f>
        <v>0</v>
      </c>
      <c r="J143" s="254"/>
      <c r="K143" s="234" t="s">
        <v>194</v>
      </c>
      <c r="L143" s="234"/>
      <c r="M143" s="235">
        <f>订单信息!AK43</f>
        <v>0</v>
      </c>
      <c r="N143" s="235"/>
      <c r="O143" s="235"/>
      <c r="P143" s="236">
        <v>44031</v>
      </c>
      <c r="Q143" s="236"/>
      <c r="R143" s="236"/>
      <c r="S143" s="237"/>
    </row>
    <row r="144" ht="16.8" spans="1:19">
      <c r="A144" s="238">
        <v>42</v>
      </c>
      <c r="B144" s="239">
        <f>订单信息!Y43</f>
        <v>0</v>
      </c>
      <c r="C144" s="239"/>
      <c r="D144" s="240">
        <f>订单信息!Z43</f>
        <v>0</v>
      </c>
      <c r="E144" s="240"/>
      <c r="F144" s="241"/>
      <c r="G144" s="231">
        <f>订单信息!AG43</f>
        <v>0</v>
      </c>
      <c r="H144" s="242">
        <f>订单信息!AH43</f>
        <v>0</v>
      </c>
      <c r="I144" s="243">
        <f>订单信息!AB43</f>
        <v>0</v>
      </c>
      <c r="J144" s="243"/>
      <c r="K144" s="234"/>
      <c r="L144" s="234"/>
      <c r="M144" s="234"/>
      <c r="N144" s="234"/>
      <c r="O144" s="234"/>
      <c r="P144" s="244">
        <f>订单信息!AI43</f>
        <v>0</v>
      </c>
      <c r="Q144" s="234"/>
      <c r="R144" s="234"/>
      <c r="S144" s="237" t="s">
        <v>195</v>
      </c>
    </row>
    <row r="145" spans="1:19">
      <c r="A145" s="245"/>
      <c r="B145" s="246"/>
      <c r="C145" s="246"/>
      <c r="D145" s="240"/>
      <c r="E145" s="240"/>
      <c r="F145" s="247"/>
      <c r="G145" s="248">
        <f>订单信息!Q43</f>
        <v>0</v>
      </c>
      <c r="H145" s="249">
        <f>订单信息!AD43</f>
        <v>0</v>
      </c>
      <c r="I145" s="250" t="s">
        <v>92</v>
      </c>
      <c r="J145" s="251"/>
      <c r="K145" s="252"/>
      <c r="L145" s="252"/>
      <c r="M145" s="252"/>
      <c r="N145" s="252"/>
      <c r="O145" s="252"/>
      <c r="P145" s="252"/>
      <c r="Q145" s="252"/>
      <c r="R145" s="252"/>
      <c r="S145" s="253"/>
    </row>
    <row r="146" ht="16.8" spans="1:19">
      <c r="A146" s="227"/>
      <c r="B146" s="228"/>
      <c r="C146" s="228"/>
      <c r="D146" s="229">
        <f>订单信息!W44</f>
        <v>0</v>
      </c>
      <c r="E146" s="229"/>
      <c r="F146" s="230"/>
      <c r="G146" s="231">
        <f>订单信息!AE44</f>
        <v>0</v>
      </c>
      <c r="H146" s="232">
        <f>订单信息!AF44</f>
        <v>0</v>
      </c>
      <c r="I146" s="254">
        <f>订单信息!AA44</f>
        <v>0</v>
      </c>
      <c r="J146" s="254"/>
      <c r="K146" s="234" t="s">
        <v>194</v>
      </c>
      <c r="L146" s="234"/>
      <c r="M146" s="235">
        <f>订单信息!AK44</f>
        <v>0</v>
      </c>
      <c r="N146" s="235"/>
      <c r="O146" s="235"/>
      <c r="P146" s="236">
        <v>44031</v>
      </c>
      <c r="Q146" s="236"/>
      <c r="R146" s="236"/>
      <c r="S146" s="237"/>
    </row>
    <row r="147" ht="16.8" spans="1:19">
      <c r="A147" s="238">
        <v>43</v>
      </c>
      <c r="B147" s="239">
        <f>订单信息!Y44</f>
        <v>0</v>
      </c>
      <c r="C147" s="239"/>
      <c r="D147" s="240">
        <f>订单信息!Z44</f>
        <v>0</v>
      </c>
      <c r="E147" s="240"/>
      <c r="F147" s="241"/>
      <c r="G147" s="231">
        <f>订单信息!AG44</f>
        <v>0</v>
      </c>
      <c r="H147" s="242">
        <f>订单信息!AH44</f>
        <v>0</v>
      </c>
      <c r="I147" s="243">
        <f>订单信息!AB44</f>
        <v>0</v>
      </c>
      <c r="J147" s="243"/>
      <c r="K147" s="234"/>
      <c r="L147" s="234"/>
      <c r="M147" s="234"/>
      <c r="N147" s="234"/>
      <c r="O147" s="234"/>
      <c r="P147" s="244">
        <f>订单信息!AI44</f>
        <v>0</v>
      </c>
      <c r="Q147" s="234"/>
      <c r="R147" s="234"/>
      <c r="S147" s="237" t="s">
        <v>195</v>
      </c>
    </row>
    <row r="148" spans="1:19">
      <c r="A148" s="245"/>
      <c r="B148" s="246"/>
      <c r="C148" s="246"/>
      <c r="D148" s="240"/>
      <c r="E148" s="240"/>
      <c r="F148" s="247"/>
      <c r="G148" s="248">
        <f>订单信息!Q44</f>
        <v>0</v>
      </c>
      <c r="H148" s="249">
        <f>订单信息!AD44</f>
        <v>0</v>
      </c>
      <c r="I148" s="250" t="s">
        <v>92</v>
      </c>
      <c r="J148" s="251"/>
      <c r="K148" s="252"/>
      <c r="L148" s="252"/>
      <c r="M148" s="252"/>
      <c r="N148" s="252"/>
      <c r="O148" s="252"/>
      <c r="P148" s="252"/>
      <c r="Q148" s="252"/>
      <c r="R148" s="252"/>
      <c r="S148" s="253"/>
    </row>
    <row r="149" ht="16.8" spans="1:19">
      <c r="A149" s="227"/>
      <c r="B149" s="228"/>
      <c r="C149" s="228"/>
      <c r="D149" s="229">
        <f>订单信息!W45</f>
        <v>0</v>
      </c>
      <c r="E149" s="229"/>
      <c r="F149" s="230"/>
      <c r="G149" s="231">
        <f>订单信息!AE45</f>
        <v>0</v>
      </c>
      <c r="H149" s="232">
        <f>订单信息!AF45</f>
        <v>0</v>
      </c>
      <c r="I149" s="254">
        <f>订单信息!AA45</f>
        <v>0</v>
      </c>
      <c r="J149" s="254"/>
      <c r="K149" s="234" t="s">
        <v>194</v>
      </c>
      <c r="L149" s="234"/>
      <c r="M149" s="235">
        <f>订单信息!AK45</f>
        <v>0</v>
      </c>
      <c r="N149" s="235"/>
      <c r="O149" s="235"/>
      <c r="P149" s="236">
        <v>44031</v>
      </c>
      <c r="Q149" s="236"/>
      <c r="R149" s="236"/>
      <c r="S149" s="237"/>
    </row>
    <row r="150" ht="16.8" spans="1:19">
      <c r="A150" s="238">
        <v>44</v>
      </c>
      <c r="B150" s="239">
        <f>订单信息!Y45</f>
        <v>0</v>
      </c>
      <c r="C150" s="239"/>
      <c r="D150" s="240">
        <f>订单信息!Z45</f>
        <v>0</v>
      </c>
      <c r="E150" s="240"/>
      <c r="F150" s="241"/>
      <c r="G150" s="231">
        <f>订单信息!AG45</f>
        <v>0</v>
      </c>
      <c r="H150" s="242">
        <f>订单信息!AH45</f>
        <v>0</v>
      </c>
      <c r="I150" s="243">
        <f>订单信息!AB45</f>
        <v>0</v>
      </c>
      <c r="J150" s="243"/>
      <c r="K150" s="234"/>
      <c r="L150" s="234"/>
      <c r="M150" s="234"/>
      <c r="N150" s="234"/>
      <c r="O150" s="234"/>
      <c r="P150" s="244">
        <f>订单信息!AI45</f>
        <v>0</v>
      </c>
      <c r="Q150" s="234"/>
      <c r="R150" s="234"/>
      <c r="S150" s="237" t="s">
        <v>195</v>
      </c>
    </row>
    <row r="151" spans="1:19">
      <c r="A151" s="245"/>
      <c r="B151" s="246"/>
      <c r="C151" s="246"/>
      <c r="D151" s="240"/>
      <c r="E151" s="240"/>
      <c r="F151" s="247"/>
      <c r="G151" s="248">
        <f>订单信息!Q45</f>
        <v>0</v>
      </c>
      <c r="H151" s="249">
        <f>订单信息!AD45</f>
        <v>0</v>
      </c>
      <c r="I151" s="250" t="s">
        <v>92</v>
      </c>
      <c r="J151" s="251"/>
      <c r="K151" s="252"/>
      <c r="L151" s="252"/>
      <c r="M151" s="252"/>
      <c r="N151" s="252"/>
      <c r="O151" s="252"/>
      <c r="P151" s="252"/>
      <c r="Q151" s="252"/>
      <c r="R151" s="252"/>
      <c r="S151" s="253"/>
    </row>
    <row r="152" ht="16.8" spans="1:19">
      <c r="A152" s="227"/>
      <c r="B152" s="228"/>
      <c r="C152" s="228"/>
      <c r="D152" s="229">
        <f>订单信息!W46</f>
        <v>0</v>
      </c>
      <c r="E152" s="229"/>
      <c r="F152" s="230"/>
      <c r="G152" s="231">
        <f>订单信息!AE46</f>
        <v>0</v>
      </c>
      <c r="H152" s="232">
        <f>订单信息!AF46</f>
        <v>0</v>
      </c>
      <c r="I152" s="254">
        <f>订单信息!AA46</f>
        <v>0</v>
      </c>
      <c r="J152" s="254"/>
      <c r="K152" s="234" t="s">
        <v>194</v>
      </c>
      <c r="L152" s="234"/>
      <c r="M152" s="235">
        <f>订单信息!AK46</f>
        <v>0</v>
      </c>
      <c r="N152" s="235"/>
      <c r="O152" s="235"/>
      <c r="P152" s="236">
        <v>44031</v>
      </c>
      <c r="Q152" s="236"/>
      <c r="R152" s="236"/>
      <c r="S152" s="237"/>
    </row>
    <row r="153" ht="16.8" spans="1:19">
      <c r="A153" s="238">
        <v>45</v>
      </c>
      <c r="B153" s="239">
        <f>订单信息!Y46</f>
        <v>0</v>
      </c>
      <c r="C153" s="239"/>
      <c r="D153" s="240">
        <f>订单信息!Z46</f>
        <v>0</v>
      </c>
      <c r="E153" s="240"/>
      <c r="F153" s="241"/>
      <c r="G153" s="231">
        <f>订单信息!AG46</f>
        <v>0</v>
      </c>
      <c r="H153" s="242">
        <f>订单信息!AH46</f>
        <v>0</v>
      </c>
      <c r="I153" s="243">
        <f>订单信息!AB46</f>
        <v>0</v>
      </c>
      <c r="J153" s="243"/>
      <c r="K153" s="234"/>
      <c r="L153" s="234"/>
      <c r="M153" s="234"/>
      <c r="N153" s="234"/>
      <c r="O153" s="234"/>
      <c r="P153" s="244">
        <f>订单信息!AI46</f>
        <v>0</v>
      </c>
      <c r="Q153" s="234"/>
      <c r="R153" s="234"/>
      <c r="S153" s="237" t="s">
        <v>195</v>
      </c>
    </row>
    <row r="154" spans="1:19">
      <c r="A154" s="245"/>
      <c r="B154" s="246"/>
      <c r="C154" s="246"/>
      <c r="D154" s="240"/>
      <c r="E154" s="240"/>
      <c r="F154" s="247"/>
      <c r="G154" s="248">
        <f>订单信息!Q46</f>
        <v>0</v>
      </c>
      <c r="H154" s="249">
        <f>订单信息!AD46</f>
        <v>0</v>
      </c>
      <c r="I154" s="250" t="s">
        <v>92</v>
      </c>
      <c r="J154" s="251"/>
      <c r="K154" s="252"/>
      <c r="L154" s="252"/>
      <c r="M154" s="252"/>
      <c r="N154" s="252"/>
      <c r="O154" s="252"/>
      <c r="P154" s="252"/>
      <c r="Q154" s="252"/>
      <c r="R154" s="252"/>
      <c r="S154" s="253"/>
    </row>
    <row r="155" ht="16.8" spans="1:19">
      <c r="A155" s="227"/>
      <c r="B155" s="228"/>
      <c r="C155" s="228"/>
      <c r="D155" s="229">
        <f>订单信息!W47</f>
        <v>0</v>
      </c>
      <c r="E155" s="229"/>
      <c r="F155" s="230"/>
      <c r="G155" s="231">
        <f>订单信息!AE47</f>
        <v>0</v>
      </c>
      <c r="H155" s="232">
        <f>订单信息!AF47</f>
        <v>0</v>
      </c>
      <c r="I155" s="254">
        <f>订单信息!AA47</f>
        <v>0</v>
      </c>
      <c r="J155" s="254"/>
      <c r="K155" s="234" t="s">
        <v>194</v>
      </c>
      <c r="L155" s="234"/>
      <c r="M155" s="235">
        <f>订单信息!AK47</f>
        <v>0</v>
      </c>
      <c r="N155" s="235"/>
      <c r="O155" s="235"/>
      <c r="P155" s="236">
        <v>44031</v>
      </c>
      <c r="Q155" s="236"/>
      <c r="R155" s="236"/>
      <c r="S155" s="237"/>
    </row>
    <row r="156" ht="16.8" spans="1:19">
      <c r="A156" s="238">
        <v>46</v>
      </c>
      <c r="B156" s="239">
        <f>订单信息!Y47</f>
        <v>0</v>
      </c>
      <c r="C156" s="239"/>
      <c r="D156" s="240">
        <f>订单信息!Z47</f>
        <v>0</v>
      </c>
      <c r="E156" s="240"/>
      <c r="F156" s="241"/>
      <c r="G156" s="231">
        <f>订单信息!AG47</f>
        <v>0</v>
      </c>
      <c r="H156" s="242">
        <f>订单信息!AH47</f>
        <v>0</v>
      </c>
      <c r="I156" s="243">
        <f>订单信息!AB47</f>
        <v>0</v>
      </c>
      <c r="J156" s="243"/>
      <c r="K156" s="234"/>
      <c r="L156" s="234"/>
      <c r="M156" s="234"/>
      <c r="N156" s="234"/>
      <c r="O156" s="234"/>
      <c r="P156" s="244">
        <f>订单信息!AI47</f>
        <v>0</v>
      </c>
      <c r="Q156" s="234"/>
      <c r="R156" s="234"/>
      <c r="S156" s="237" t="s">
        <v>195</v>
      </c>
    </row>
    <row r="157" spans="1:19">
      <c r="A157" s="245"/>
      <c r="B157" s="246"/>
      <c r="C157" s="246"/>
      <c r="D157" s="240"/>
      <c r="E157" s="240"/>
      <c r="F157" s="247"/>
      <c r="G157" s="248">
        <f>订单信息!Q47</f>
        <v>0</v>
      </c>
      <c r="H157" s="249">
        <f>订单信息!AD47</f>
        <v>0</v>
      </c>
      <c r="I157" s="250" t="s">
        <v>92</v>
      </c>
      <c r="J157" s="251"/>
      <c r="K157" s="252"/>
      <c r="L157" s="252"/>
      <c r="M157" s="252"/>
      <c r="N157" s="252"/>
      <c r="O157" s="252"/>
      <c r="P157" s="252"/>
      <c r="Q157" s="252"/>
      <c r="R157" s="252"/>
      <c r="S157" s="253"/>
    </row>
    <row r="158" ht="16.8" spans="1:19">
      <c r="A158" s="227"/>
      <c r="B158" s="228"/>
      <c r="C158" s="228"/>
      <c r="D158" s="229">
        <f>订单信息!W48</f>
        <v>0</v>
      </c>
      <c r="E158" s="229"/>
      <c r="F158" s="230"/>
      <c r="G158" s="231">
        <f>订单信息!AE48</f>
        <v>0</v>
      </c>
      <c r="H158" s="232">
        <f>订单信息!AF48</f>
        <v>0</v>
      </c>
      <c r="I158" s="254">
        <f>订单信息!AA48</f>
        <v>0</v>
      </c>
      <c r="J158" s="254"/>
      <c r="K158" s="234" t="s">
        <v>194</v>
      </c>
      <c r="L158" s="234"/>
      <c r="M158" s="235">
        <f>订单信息!AK48</f>
        <v>0</v>
      </c>
      <c r="N158" s="235"/>
      <c r="O158" s="235"/>
      <c r="P158" s="236">
        <v>44031</v>
      </c>
      <c r="Q158" s="236"/>
      <c r="R158" s="236"/>
      <c r="S158" s="237"/>
    </row>
    <row r="159" ht="16.8" spans="1:19">
      <c r="A159" s="238">
        <v>47</v>
      </c>
      <c r="B159" s="239">
        <f>订单信息!Y48</f>
        <v>0</v>
      </c>
      <c r="C159" s="239"/>
      <c r="D159" s="240">
        <f>订单信息!Z48</f>
        <v>0</v>
      </c>
      <c r="E159" s="240"/>
      <c r="F159" s="241"/>
      <c r="G159" s="231">
        <f>订单信息!AG48</f>
        <v>0</v>
      </c>
      <c r="H159" s="242">
        <f>订单信息!AH48</f>
        <v>0</v>
      </c>
      <c r="I159" s="243">
        <f>订单信息!AB48</f>
        <v>0</v>
      </c>
      <c r="J159" s="243"/>
      <c r="K159" s="234"/>
      <c r="L159" s="234"/>
      <c r="M159" s="234"/>
      <c r="N159" s="234"/>
      <c r="O159" s="234"/>
      <c r="P159" s="244">
        <f>订单信息!AI48</f>
        <v>0</v>
      </c>
      <c r="Q159" s="234"/>
      <c r="R159" s="234"/>
      <c r="S159" s="237" t="s">
        <v>195</v>
      </c>
    </row>
    <row r="160" spans="1:19">
      <c r="A160" s="245"/>
      <c r="B160" s="246"/>
      <c r="C160" s="246"/>
      <c r="D160" s="240"/>
      <c r="E160" s="240"/>
      <c r="F160" s="247"/>
      <c r="G160" s="248">
        <f>订单信息!Q48</f>
        <v>0</v>
      </c>
      <c r="H160" s="249">
        <f>订单信息!AD48</f>
        <v>0</v>
      </c>
      <c r="I160" s="250" t="s">
        <v>92</v>
      </c>
      <c r="J160" s="251"/>
      <c r="K160" s="252"/>
      <c r="L160" s="252"/>
      <c r="M160" s="252"/>
      <c r="N160" s="252"/>
      <c r="O160" s="252"/>
      <c r="P160" s="252"/>
      <c r="Q160" s="252"/>
      <c r="R160" s="252"/>
      <c r="S160" s="253"/>
    </row>
    <row r="161" ht="16.8" spans="1:19">
      <c r="A161" s="227"/>
      <c r="B161" s="228"/>
      <c r="C161" s="228"/>
      <c r="D161" s="229">
        <f>订单信息!W49</f>
        <v>0</v>
      </c>
      <c r="E161" s="229"/>
      <c r="F161" s="230"/>
      <c r="G161" s="231">
        <f>订单信息!AE49</f>
        <v>0</v>
      </c>
      <c r="H161" s="232">
        <f>订单信息!AF49</f>
        <v>0</v>
      </c>
      <c r="I161" s="254">
        <f>订单信息!AA49</f>
        <v>0</v>
      </c>
      <c r="J161" s="254"/>
      <c r="K161" s="234" t="s">
        <v>194</v>
      </c>
      <c r="L161" s="234"/>
      <c r="M161" s="235">
        <f>订单信息!AK49</f>
        <v>0</v>
      </c>
      <c r="N161" s="235"/>
      <c r="O161" s="235"/>
      <c r="P161" s="236">
        <v>44031</v>
      </c>
      <c r="Q161" s="236"/>
      <c r="R161" s="236"/>
      <c r="S161" s="237"/>
    </row>
    <row r="162" ht="16.8" spans="1:19">
      <c r="A162" s="238">
        <v>48</v>
      </c>
      <c r="B162" s="239">
        <f>订单信息!Y49</f>
        <v>0</v>
      </c>
      <c r="C162" s="239"/>
      <c r="D162" s="240">
        <f>订单信息!Z49</f>
        <v>0</v>
      </c>
      <c r="E162" s="240"/>
      <c r="F162" s="241"/>
      <c r="G162" s="231">
        <f>订单信息!AG49</f>
        <v>0</v>
      </c>
      <c r="H162" s="242">
        <f>订单信息!AH49</f>
        <v>0</v>
      </c>
      <c r="I162" s="243">
        <f>订单信息!AB49</f>
        <v>0</v>
      </c>
      <c r="J162" s="243"/>
      <c r="K162" s="234"/>
      <c r="L162" s="234"/>
      <c r="M162" s="234"/>
      <c r="N162" s="234"/>
      <c r="O162" s="234"/>
      <c r="P162" s="244">
        <f>订单信息!AI49</f>
        <v>0</v>
      </c>
      <c r="Q162" s="234"/>
      <c r="R162" s="234"/>
      <c r="S162" s="237" t="s">
        <v>195</v>
      </c>
    </row>
    <row r="163" spans="1:19">
      <c r="A163" s="245"/>
      <c r="B163" s="246"/>
      <c r="C163" s="246"/>
      <c r="D163" s="240"/>
      <c r="E163" s="240"/>
      <c r="F163" s="247"/>
      <c r="G163" s="248">
        <f>订单信息!Q49</f>
        <v>0</v>
      </c>
      <c r="H163" s="249">
        <f>订单信息!AD49</f>
        <v>0</v>
      </c>
      <c r="I163" s="250" t="s">
        <v>92</v>
      </c>
      <c r="J163" s="251"/>
      <c r="K163" s="252"/>
      <c r="L163" s="252"/>
      <c r="M163" s="252"/>
      <c r="N163" s="252"/>
      <c r="O163" s="252"/>
      <c r="P163" s="252"/>
      <c r="Q163" s="252"/>
      <c r="R163" s="252"/>
      <c r="S163" s="253"/>
    </row>
    <row r="164" ht="16.8" spans="1:19">
      <c r="A164" s="227"/>
      <c r="B164" s="228"/>
      <c r="C164" s="228"/>
      <c r="D164" s="229">
        <f>订单信息!W50</f>
        <v>0</v>
      </c>
      <c r="E164" s="229"/>
      <c r="F164" s="230"/>
      <c r="G164" s="231">
        <f>订单信息!AE50</f>
        <v>0</v>
      </c>
      <c r="H164" s="232">
        <f>订单信息!AF50</f>
        <v>0</v>
      </c>
      <c r="I164" s="254">
        <f>订单信息!AA50</f>
        <v>0</v>
      </c>
      <c r="J164" s="254"/>
      <c r="K164" s="234" t="s">
        <v>194</v>
      </c>
      <c r="L164" s="234"/>
      <c r="M164" s="235">
        <f>订单信息!AK50</f>
        <v>0</v>
      </c>
      <c r="N164" s="235"/>
      <c r="O164" s="235"/>
      <c r="P164" s="236">
        <v>44031</v>
      </c>
      <c r="Q164" s="236"/>
      <c r="R164" s="236"/>
      <c r="S164" s="237"/>
    </row>
    <row r="165" ht="16.8" spans="1:19">
      <c r="A165" s="238">
        <v>49</v>
      </c>
      <c r="B165" s="239">
        <f>订单信息!Y50</f>
        <v>0</v>
      </c>
      <c r="C165" s="239"/>
      <c r="D165" s="240">
        <f>订单信息!Z50</f>
        <v>0</v>
      </c>
      <c r="E165" s="240"/>
      <c r="F165" s="241"/>
      <c r="G165" s="231">
        <f>订单信息!AG50</f>
        <v>0</v>
      </c>
      <c r="H165" s="242">
        <f>订单信息!AH50</f>
        <v>0</v>
      </c>
      <c r="I165" s="243">
        <f>订单信息!AB50</f>
        <v>0</v>
      </c>
      <c r="J165" s="243"/>
      <c r="K165" s="234"/>
      <c r="L165" s="234"/>
      <c r="M165" s="234"/>
      <c r="N165" s="234"/>
      <c r="O165" s="234"/>
      <c r="P165" s="244">
        <f>订单信息!AI50</f>
        <v>0</v>
      </c>
      <c r="Q165" s="234"/>
      <c r="R165" s="234"/>
      <c r="S165" s="237" t="s">
        <v>195</v>
      </c>
    </row>
    <row r="166" spans="1:19">
      <c r="A166" s="245"/>
      <c r="B166" s="246"/>
      <c r="C166" s="246"/>
      <c r="D166" s="240"/>
      <c r="E166" s="240"/>
      <c r="F166" s="247"/>
      <c r="G166" s="248">
        <f>订单信息!Q50</f>
        <v>0</v>
      </c>
      <c r="H166" s="249">
        <f>订单信息!AD50</f>
        <v>0</v>
      </c>
      <c r="I166" s="250" t="s">
        <v>92</v>
      </c>
      <c r="J166" s="251"/>
      <c r="K166" s="252"/>
      <c r="L166" s="252"/>
      <c r="M166" s="252"/>
      <c r="N166" s="252"/>
      <c r="O166" s="252"/>
      <c r="P166" s="252"/>
      <c r="Q166" s="252"/>
      <c r="R166" s="252"/>
      <c r="S166" s="253"/>
    </row>
    <row r="167" ht="16.8" spans="1:19">
      <c r="A167" s="227"/>
      <c r="B167" s="228"/>
      <c r="C167" s="228"/>
      <c r="D167" s="229">
        <f>订单信息!W51</f>
        <v>0</v>
      </c>
      <c r="E167" s="229"/>
      <c r="F167" s="230"/>
      <c r="G167" s="231">
        <f>订单信息!AE51</f>
        <v>0</v>
      </c>
      <c r="H167" s="232">
        <f>订单信息!AF51</f>
        <v>0</v>
      </c>
      <c r="I167" s="254">
        <f>订单信息!AA51</f>
        <v>0</v>
      </c>
      <c r="J167" s="254"/>
      <c r="K167" s="234" t="s">
        <v>194</v>
      </c>
      <c r="L167" s="234"/>
      <c r="M167" s="235">
        <f>订单信息!AK51</f>
        <v>0</v>
      </c>
      <c r="N167" s="235"/>
      <c r="O167" s="235"/>
      <c r="P167" s="236">
        <v>44031</v>
      </c>
      <c r="Q167" s="236"/>
      <c r="R167" s="236"/>
      <c r="S167" s="237"/>
    </row>
    <row r="168" ht="16.8" spans="1:19">
      <c r="A168" s="238">
        <v>50</v>
      </c>
      <c r="B168" s="239">
        <f>订单信息!Y51</f>
        <v>0</v>
      </c>
      <c r="C168" s="239"/>
      <c r="D168" s="240">
        <f>订单信息!Z51</f>
        <v>0</v>
      </c>
      <c r="E168" s="240"/>
      <c r="F168" s="241"/>
      <c r="G168" s="231">
        <f>订单信息!AG51</f>
        <v>0</v>
      </c>
      <c r="H168" s="242">
        <f>订单信息!AH51</f>
        <v>0</v>
      </c>
      <c r="I168" s="243">
        <f>订单信息!AB51</f>
        <v>0</v>
      </c>
      <c r="J168" s="243"/>
      <c r="K168" s="234"/>
      <c r="L168" s="234"/>
      <c r="M168" s="234"/>
      <c r="N168" s="234"/>
      <c r="O168" s="234"/>
      <c r="P168" s="244">
        <f>订单信息!AI51</f>
        <v>0</v>
      </c>
      <c r="Q168" s="234"/>
      <c r="R168" s="234"/>
      <c r="S168" s="237" t="s">
        <v>195</v>
      </c>
    </row>
    <row r="169" spans="1:19">
      <c r="A169" s="245"/>
      <c r="B169" s="246"/>
      <c r="C169" s="246"/>
      <c r="D169" s="240"/>
      <c r="E169" s="240"/>
      <c r="F169" s="247"/>
      <c r="G169" s="248">
        <f>订单信息!Q51</f>
        <v>0</v>
      </c>
      <c r="H169" s="249">
        <f>订单信息!AD51</f>
        <v>0</v>
      </c>
      <c r="I169" s="250" t="s">
        <v>92</v>
      </c>
      <c r="J169" s="251"/>
      <c r="K169" s="252"/>
      <c r="L169" s="252"/>
      <c r="M169" s="252"/>
      <c r="N169" s="252"/>
      <c r="O169" s="252"/>
      <c r="P169" s="252"/>
      <c r="Q169" s="252"/>
      <c r="R169" s="252"/>
      <c r="S169" s="253"/>
    </row>
    <row r="170" ht="16.8" spans="1:19">
      <c r="A170" s="255"/>
      <c r="B170" s="256"/>
      <c r="C170" s="256"/>
      <c r="D170" s="257"/>
      <c r="E170" s="257"/>
      <c r="F170" s="258"/>
      <c r="G170" s="259"/>
      <c r="H170" s="260"/>
      <c r="I170" s="261"/>
      <c r="J170" s="261"/>
      <c r="K170" s="262"/>
      <c r="L170" s="262"/>
      <c r="M170" s="263"/>
      <c r="N170" s="263"/>
      <c r="O170" s="263"/>
      <c r="P170" s="264"/>
      <c r="Q170" s="264"/>
      <c r="R170" s="264"/>
      <c r="S170" s="265"/>
    </row>
    <row r="171" ht="16.8" spans="1:19">
      <c r="A171" s="266"/>
      <c r="B171" s="267"/>
      <c r="C171" s="267"/>
      <c r="D171" s="268"/>
      <c r="E171" s="268"/>
      <c r="F171" s="269"/>
      <c r="G171" s="259"/>
      <c r="H171" s="270"/>
      <c r="I171" s="271"/>
      <c r="J171" s="271"/>
      <c r="K171" s="262"/>
      <c r="L171" s="262"/>
      <c r="M171" s="262"/>
      <c r="N171" s="262"/>
      <c r="O171" s="262"/>
      <c r="P171" s="262"/>
      <c r="Q171" s="262"/>
      <c r="R171" s="262"/>
      <c r="S171" s="265"/>
    </row>
    <row r="172" spans="1:19">
      <c r="A172" s="272"/>
      <c r="B172" s="143"/>
      <c r="C172" s="143"/>
      <c r="D172" s="268"/>
      <c r="E172" s="268"/>
      <c r="F172" s="273"/>
      <c r="G172" s="169"/>
      <c r="H172" s="274"/>
      <c r="I172" s="275"/>
      <c r="J172" s="276"/>
      <c r="K172" s="277"/>
      <c r="L172" s="277"/>
      <c r="M172" s="277"/>
      <c r="N172" s="277"/>
      <c r="O172" s="277"/>
      <c r="P172" s="277"/>
      <c r="Q172" s="277"/>
      <c r="R172" s="277"/>
      <c r="S172" s="278"/>
    </row>
  </sheetData>
  <autoFilter xmlns:etc="http://www.wps.cn/officeDocument/2017/etCustomData" ref="A18:S169" etc:filterBottomFollowUsedRange="0">
    <extLst/>
  </autoFilter>
  <mergeCells count="941">
    <mergeCell ref="A1:S1"/>
    <mergeCell ref="A2:B2"/>
    <mergeCell ref="C2:E2"/>
    <mergeCell ref="G2:H2"/>
    <mergeCell ref="J2:N2"/>
    <mergeCell ref="A3:B3"/>
    <mergeCell ref="C3:D3"/>
    <mergeCell ref="H3:J3"/>
    <mergeCell ref="L3:N3"/>
    <mergeCell ref="P3:S3"/>
    <mergeCell ref="A4:D4"/>
    <mergeCell ref="E4:F4"/>
    <mergeCell ref="G4:I4"/>
    <mergeCell ref="K4:N4"/>
    <mergeCell ref="O4:S4"/>
    <mergeCell ref="A5:B5"/>
    <mergeCell ref="G5:J5"/>
    <mergeCell ref="L5:N5"/>
    <mergeCell ref="O5:P5"/>
    <mergeCell ref="Q5:S5"/>
    <mergeCell ref="A6:D6"/>
    <mergeCell ref="E6:F6"/>
    <mergeCell ref="G6:J6"/>
    <mergeCell ref="K6:N6"/>
    <mergeCell ref="O6:S6"/>
    <mergeCell ref="A7:B7"/>
    <mergeCell ref="C7:D7"/>
    <mergeCell ref="H7:J7"/>
    <mergeCell ref="L7:N7"/>
    <mergeCell ref="P7:S7"/>
    <mergeCell ref="A8:D8"/>
    <mergeCell ref="E8:F8"/>
    <mergeCell ref="G8:I8"/>
    <mergeCell ref="K8:N8"/>
    <mergeCell ref="O8:S8"/>
    <mergeCell ref="A9:B9"/>
    <mergeCell ref="C9:D9"/>
    <mergeCell ref="H9:J9"/>
    <mergeCell ref="L9:N9"/>
    <mergeCell ref="P9:S9"/>
    <mergeCell ref="A10:D10"/>
    <mergeCell ref="E10:F10"/>
    <mergeCell ref="G10:J10"/>
    <mergeCell ref="K10:N10"/>
    <mergeCell ref="O10:S10"/>
    <mergeCell ref="A11:B11"/>
    <mergeCell ref="C11:D11"/>
    <mergeCell ref="G11:H11"/>
    <mergeCell ref="L11:M11"/>
    <mergeCell ref="O11:P11"/>
    <mergeCell ref="R11:S11"/>
    <mergeCell ref="A12:D12"/>
    <mergeCell ref="I12:J12"/>
    <mergeCell ref="L12:M12"/>
    <mergeCell ref="N12:P12"/>
    <mergeCell ref="Q12:S12"/>
    <mergeCell ref="C13:S13"/>
    <mergeCell ref="A14:C14"/>
    <mergeCell ref="D14:S14"/>
    <mergeCell ref="C15:F15"/>
    <mergeCell ref="B16:K16"/>
    <mergeCell ref="A17:K17"/>
    <mergeCell ref="L17:N17"/>
    <mergeCell ref="O17:S17"/>
    <mergeCell ref="F18:G18"/>
    <mergeCell ref="I18:J18"/>
    <mergeCell ref="L18:S18"/>
    <mergeCell ref="B19:C19"/>
    <mergeCell ref="D19:F19"/>
    <mergeCell ref="G19:H19"/>
    <mergeCell ref="I19:J19"/>
    <mergeCell ref="K19:L19"/>
    <mergeCell ref="M19:O19"/>
    <mergeCell ref="P19:R19"/>
    <mergeCell ref="B20:C20"/>
    <mergeCell ref="D20:E20"/>
    <mergeCell ref="I20:J20"/>
    <mergeCell ref="K20:L20"/>
    <mergeCell ref="M20:O20"/>
    <mergeCell ref="P20:R20"/>
    <mergeCell ref="B21:C21"/>
    <mergeCell ref="I21:J21"/>
    <mergeCell ref="K21:L21"/>
    <mergeCell ref="M21:O21"/>
    <mergeCell ref="P21:R21"/>
    <mergeCell ref="B22:C22"/>
    <mergeCell ref="I22:J22"/>
    <mergeCell ref="K22:L22"/>
    <mergeCell ref="M22:O22"/>
    <mergeCell ref="P22:R22"/>
    <mergeCell ref="B23:C23"/>
    <mergeCell ref="D23:E23"/>
    <mergeCell ref="I23:J23"/>
    <mergeCell ref="K23:L23"/>
    <mergeCell ref="M23:O23"/>
    <mergeCell ref="P23:R23"/>
    <mergeCell ref="B24:C24"/>
    <mergeCell ref="I24:J24"/>
    <mergeCell ref="K24:L24"/>
    <mergeCell ref="M24:O24"/>
    <mergeCell ref="P24:R24"/>
    <mergeCell ref="B25:C25"/>
    <mergeCell ref="I25:J25"/>
    <mergeCell ref="K25:L25"/>
    <mergeCell ref="M25:O25"/>
    <mergeCell ref="P25:R25"/>
    <mergeCell ref="B26:C26"/>
    <mergeCell ref="D26:E26"/>
    <mergeCell ref="I26:J26"/>
    <mergeCell ref="K26:L26"/>
    <mergeCell ref="M26:O26"/>
    <mergeCell ref="P26:R26"/>
    <mergeCell ref="B27:C27"/>
    <mergeCell ref="I27:J27"/>
    <mergeCell ref="K27:L27"/>
    <mergeCell ref="M27:O27"/>
    <mergeCell ref="P27:R27"/>
    <mergeCell ref="B28:C28"/>
    <mergeCell ref="I28:J28"/>
    <mergeCell ref="K28:L28"/>
    <mergeCell ref="M28:O28"/>
    <mergeCell ref="P28:R28"/>
    <mergeCell ref="B29:C29"/>
    <mergeCell ref="D29:E29"/>
    <mergeCell ref="I29:J29"/>
    <mergeCell ref="K29:L29"/>
    <mergeCell ref="M29:O29"/>
    <mergeCell ref="P29:R29"/>
    <mergeCell ref="B30:C30"/>
    <mergeCell ref="I30:J30"/>
    <mergeCell ref="K30:L30"/>
    <mergeCell ref="M30:O30"/>
    <mergeCell ref="P30:R30"/>
    <mergeCell ref="B31:C31"/>
    <mergeCell ref="I31:J31"/>
    <mergeCell ref="K31:L31"/>
    <mergeCell ref="M31:O31"/>
    <mergeCell ref="P31:R31"/>
    <mergeCell ref="B32:C32"/>
    <mergeCell ref="D32:E32"/>
    <mergeCell ref="I32:J32"/>
    <mergeCell ref="K32:L32"/>
    <mergeCell ref="M32:O32"/>
    <mergeCell ref="P32:R32"/>
    <mergeCell ref="B33:C33"/>
    <mergeCell ref="I33:J33"/>
    <mergeCell ref="K33:L33"/>
    <mergeCell ref="M33:O33"/>
    <mergeCell ref="P33:R33"/>
    <mergeCell ref="B34:C34"/>
    <mergeCell ref="I34:J34"/>
    <mergeCell ref="K34:L34"/>
    <mergeCell ref="M34:O34"/>
    <mergeCell ref="P34:R34"/>
    <mergeCell ref="B35:C35"/>
    <mergeCell ref="D35:E35"/>
    <mergeCell ref="I35:J35"/>
    <mergeCell ref="K35:L35"/>
    <mergeCell ref="M35:O35"/>
    <mergeCell ref="P35:R35"/>
    <mergeCell ref="B36:C36"/>
    <mergeCell ref="I36:J36"/>
    <mergeCell ref="K36:L36"/>
    <mergeCell ref="M36:O36"/>
    <mergeCell ref="P36:R36"/>
    <mergeCell ref="B37:C37"/>
    <mergeCell ref="I37:J37"/>
    <mergeCell ref="K37:L37"/>
    <mergeCell ref="M37:O37"/>
    <mergeCell ref="P37:R37"/>
    <mergeCell ref="B38:C38"/>
    <mergeCell ref="D38:E38"/>
    <mergeCell ref="I38:J38"/>
    <mergeCell ref="K38:L38"/>
    <mergeCell ref="M38:O38"/>
    <mergeCell ref="P38:R38"/>
    <mergeCell ref="B39:C39"/>
    <mergeCell ref="I39:J39"/>
    <mergeCell ref="K39:L39"/>
    <mergeCell ref="M39:O39"/>
    <mergeCell ref="P39:R39"/>
    <mergeCell ref="B40:C40"/>
    <mergeCell ref="I40:J40"/>
    <mergeCell ref="K40:L40"/>
    <mergeCell ref="M40:O40"/>
    <mergeCell ref="P40:R40"/>
    <mergeCell ref="B41:C41"/>
    <mergeCell ref="D41:E41"/>
    <mergeCell ref="I41:J41"/>
    <mergeCell ref="K41:L41"/>
    <mergeCell ref="M41:O41"/>
    <mergeCell ref="P41:R41"/>
    <mergeCell ref="B42:C42"/>
    <mergeCell ref="I42:J42"/>
    <mergeCell ref="K42:L42"/>
    <mergeCell ref="M42:O42"/>
    <mergeCell ref="P42:R42"/>
    <mergeCell ref="B43:C43"/>
    <mergeCell ref="I43:J43"/>
    <mergeCell ref="K43:L43"/>
    <mergeCell ref="M43:O43"/>
    <mergeCell ref="P43:R43"/>
    <mergeCell ref="B44:C44"/>
    <mergeCell ref="D44:E44"/>
    <mergeCell ref="I44:J44"/>
    <mergeCell ref="K44:L44"/>
    <mergeCell ref="M44:O44"/>
    <mergeCell ref="P44:R44"/>
    <mergeCell ref="B45:C45"/>
    <mergeCell ref="I45:J45"/>
    <mergeCell ref="K45:L45"/>
    <mergeCell ref="M45:O45"/>
    <mergeCell ref="P45:R45"/>
    <mergeCell ref="B46:C46"/>
    <mergeCell ref="I46:J46"/>
    <mergeCell ref="K46:L46"/>
    <mergeCell ref="M46:O46"/>
    <mergeCell ref="P46:R46"/>
    <mergeCell ref="B47:C47"/>
    <mergeCell ref="D47:E47"/>
    <mergeCell ref="I47:J47"/>
    <mergeCell ref="K47:L47"/>
    <mergeCell ref="M47:O47"/>
    <mergeCell ref="P47:R47"/>
    <mergeCell ref="B48:C48"/>
    <mergeCell ref="I48:J48"/>
    <mergeCell ref="K48:L48"/>
    <mergeCell ref="M48:O48"/>
    <mergeCell ref="P48:R48"/>
    <mergeCell ref="B49:C49"/>
    <mergeCell ref="I49:J49"/>
    <mergeCell ref="K49:L49"/>
    <mergeCell ref="M49:O49"/>
    <mergeCell ref="P49:R49"/>
    <mergeCell ref="B50:C50"/>
    <mergeCell ref="D50:E50"/>
    <mergeCell ref="I50:J50"/>
    <mergeCell ref="K50:L50"/>
    <mergeCell ref="M50:O50"/>
    <mergeCell ref="P50:R50"/>
    <mergeCell ref="B51:C51"/>
    <mergeCell ref="I51:J51"/>
    <mergeCell ref="K51:L51"/>
    <mergeCell ref="M51:O51"/>
    <mergeCell ref="P51:R51"/>
    <mergeCell ref="B52:C52"/>
    <mergeCell ref="I52:J52"/>
    <mergeCell ref="K52:L52"/>
    <mergeCell ref="M52:O52"/>
    <mergeCell ref="P52:R52"/>
    <mergeCell ref="B53:C53"/>
    <mergeCell ref="D53:E53"/>
    <mergeCell ref="I53:J53"/>
    <mergeCell ref="K53:L53"/>
    <mergeCell ref="M53:O53"/>
    <mergeCell ref="P53:R53"/>
    <mergeCell ref="B54:C54"/>
    <mergeCell ref="I54:J54"/>
    <mergeCell ref="K54:L54"/>
    <mergeCell ref="M54:O54"/>
    <mergeCell ref="P54:R54"/>
    <mergeCell ref="B55:C55"/>
    <mergeCell ref="I55:J55"/>
    <mergeCell ref="K55:L55"/>
    <mergeCell ref="M55:O55"/>
    <mergeCell ref="P55:R55"/>
    <mergeCell ref="B56:C56"/>
    <mergeCell ref="D56:E56"/>
    <mergeCell ref="I56:J56"/>
    <mergeCell ref="K56:L56"/>
    <mergeCell ref="M56:O56"/>
    <mergeCell ref="P56:R56"/>
    <mergeCell ref="B57:C57"/>
    <mergeCell ref="I57:J57"/>
    <mergeCell ref="K57:L57"/>
    <mergeCell ref="M57:O57"/>
    <mergeCell ref="P57:R57"/>
    <mergeCell ref="B58:C58"/>
    <mergeCell ref="I58:J58"/>
    <mergeCell ref="K58:L58"/>
    <mergeCell ref="M58:O58"/>
    <mergeCell ref="P58:R58"/>
    <mergeCell ref="B59:C59"/>
    <mergeCell ref="D59:E59"/>
    <mergeCell ref="I59:J59"/>
    <mergeCell ref="K59:L59"/>
    <mergeCell ref="M59:O59"/>
    <mergeCell ref="P59:R59"/>
    <mergeCell ref="B60:C60"/>
    <mergeCell ref="I60:J60"/>
    <mergeCell ref="K60:L60"/>
    <mergeCell ref="M60:O60"/>
    <mergeCell ref="P60:R60"/>
    <mergeCell ref="B61:C61"/>
    <mergeCell ref="I61:J61"/>
    <mergeCell ref="K61:L61"/>
    <mergeCell ref="M61:O61"/>
    <mergeCell ref="P61:R61"/>
    <mergeCell ref="B62:C62"/>
    <mergeCell ref="D62:E62"/>
    <mergeCell ref="I62:J62"/>
    <mergeCell ref="K62:L62"/>
    <mergeCell ref="M62:O62"/>
    <mergeCell ref="P62:R62"/>
    <mergeCell ref="B63:C63"/>
    <mergeCell ref="I63:J63"/>
    <mergeCell ref="K63:L63"/>
    <mergeCell ref="M63:O63"/>
    <mergeCell ref="P63:R63"/>
    <mergeCell ref="B64:C64"/>
    <mergeCell ref="I64:J64"/>
    <mergeCell ref="K64:L64"/>
    <mergeCell ref="M64:O64"/>
    <mergeCell ref="P64:R64"/>
    <mergeCell ref="B65:C65"/>
    <mergeCell ref="D65:E65"/>
    <mergeCell ref="I65:J65"/>
    <mergeCell ref="K65:L65"/>
    <mergeCell ref="M65:O65"/>
    <mergeCell ref="P65:R65"/>
    <mergeCell ref="B66:C66"/>
    <mergeCell ref="I66:J66"/>
    <mergeCell ref="K66:L66"/>
    <mergeCell ref="M66:O66"/>
    <mergeCell ref="P66:R66"/>
    <mergeCell ref="B67:C67"/>
    <mergeCell ref="I67:J67"/>
    <mergeCell ref="K67:L67"/>
    <mergeCell ref="M67:O67"/>
    <mergeCell ref="P67:R67"/>
    <mergeCell ref="B68:C68"/>
    <mergeCell ref="D68:E68"/>
    <mergeCell ref="I68:J68"/>
    <mergeCell ref="K68:L68"/>
    <mergeCell ref="M68:O68"/>
    <mergeCell ref="P68:R68"/>
    <mergeCell ref="B69:C69"/>
    <mergeCell ref="I69:J69"/>
    <mergeCell ref="K69:L69"/>
    <mergeCell ref="M69:O69"/>
    <mergeCell ref="P69:R69"/>
    <mergeCell ref="B70:C70"/>
    <mergeCell ref="I70:J70"/>
    <mergeCell ref="K70:L70"/>
    <mergeCell ref="M70:O70"/>
    <mergeCell ref="P70:R70"/>
    <mergeCell ref="B71:C71"/>
    <mergeCell ref="D71:E71"/>
    <mergeCell ref="I71:J71"/>
    <mergeCell ref="K71:L71"/>
    <mergeCell ref="M71:O71"/>
    <mergeCell ref="P71:R71"/>
    <mergeCell ref="B72:C72"/>
    <mergeCell ref="I72:J72"/>
    <mergeCell ref="K72:L72"/>
    <mergeCell ref="M72:O72"/>
    <mergeCell ref="P72:R72"/>
    <mergeCell ref="B73:C73"/>
    <mergeCell ref="I73:J73"/>
    <mergeCell ref="K73:L73"/>
    <mergeCell ref="M73:O73"/>
    <mergeCell ref="P73:R73"/>
    <mergeCell ref="B74:C74"/>
    <mergeCell ref="D74:E74"/>
    <mergeCell ref="I74:J74"/>
    <mergeCell ref="K74:L74"/>
    <mergeCell ref="M74:O74"/>
    <mergeCell ref="P74:R74"/>
    <mergeCell ref="B75:C75"/>
    <mergeCell ref="I75:J75"/>
    <mergeCell ref="K75:L75"/>
    <mergeCell ref="M75:O75"/>
    <mergeCell ref="P75:R75"/>
    <mergeCell ref="B76:C76"/>
    <mergeCell ref="I76:J76"/>
    <mergeCell ref="K76:L76"/>
    <mergeCell ref="M76:O76"/>
    <mergeCell ref="P76:R76"/>
    <mergeCell ref="B77:C77"/>
    <mergeCell ref="D77:E77"/>
    <mergeCell ref="I77:J77"/>
    <mergeCell ref="K77:L77"/>
    <mergeCell ref="M77:O77"/>
    <mergeCell ref="P77:R77"/>
    <mergeCell ref="B78:C78"/>
    <mergeCell ref="I78:J78"/>
    <mergeCell ref="K78:L78"/>
    <mergeCell ref="M78:O78"/>
    <mergeCell ref="P78:R78"/>
    <mergeCell ref="B79:C79"/>
    <mergeCell ref="I79:J79"/>
    <mergeCell ref="K79:L79"/>
    <mergeCell ref="M79:O79"/>
    <mergeCell ref="P79:R79"/>
    <mergeCell ref="B80:C80"/>
    <mergeCell ref="D80:E80"/>
    <mergeCell ref="I80:J80"/>
    <mergeCell ref="K80:L80"/>
    <mergeCell ref="M80:O80"/>
    <mergeCell ref="P80:R80"/>
    <mergeCell ref="B81:C81"/>
    <mergeCell ref="I81:J81"/>
    <mergeCell ref="K81:L81"/>
    <mergeCell ref="M81:O81"/>
    <mergeCell ref="P81:R81"/>
    <mergeCell ref="B82:C82"/>
    <mergeCell ref="I82:J82"/>
    <mergeCell ref="K82:L82"/>
    <mergeCell ref="M82:O82"/>
    <mergeCell ref="P82:R82"/>
    <mergeCell ref="B83:C83"/>
    <mergeCell ref="D83:E83"/>
    <mergeCell ref="I83:J83"/>
    <mergeCell ref="K83:L83"/>
    <mergeCell ref="M83:O83"/>
    <mergeCell ref="P83:R83"/>
    <mergeCell ref="B84:C84"/>
    <mergeCell ref="I84:J84"/>
    <mergeCell ref="K84:L84"/>
    <mergeCell ref="M84:O84"/>
    <mergeCell ref="P84:R84"/>
    <mergeCell ref="B85:C85"/>
    <mergeCell ref="I85:J85"/>
    <mergeCell ref="K85:L85"/>
    <mergeCell ref="M85:O85"/>
    <mergeCell ref="P85:R85"/>
    <mergeCell ref="B86:C86"/>
    <mergeCell ref="D86:E86"/>
    <mergeCell ref="I86:J86"/>
    <mergeCell ref="K86:L86"/>
    <mergeCell ref="M86:O86"/>
    <mergeCell ref="P86:R86"/>
    <mergeCell ref="B87:C87"/>
    <mergeCell ref="I87:J87"/>
    <mergeCell ref="K87:L87"/>
    <mergeCell ref="M87:O87"/>
    <mergeCell ref="P87:R87"/>
    <mergeCell ref="B88:C88"/>
    <mergeCell ref="I88:J88"/>
    <mergeCell ref="K88:L88"/>
    <mergeCell ref="M88:O88"/>
    <mergeCell ref="P88:R88"/>
    <mergeCell ref="B89:C89"/>
    <mergeCell ref="D89:E89"/>
    <mergeCell ref="I89:J89"/>
    <mergeCell ref="K89:L89"/>
    <mergeCell ref="M89:O89"/>
    <mergeCell ref="P89:R89"/>
    <mergeCell ref="B90:C90"/>
    <mergeCell ref="I90:J90"/>
    <mergeCell ref="K90:L90"/>
    <mergeCell ref="M90:O90"/>
    <mergeCell ref="P90:R90"/>
    <mergeCell ref="B91:C91"/>
    <mergeCell ref="I91:J91"/>
    <mergeCell ref="K91:L91"/>
    <mergeCell ref="M91:O91"/>
    <mergeCell ref="P91:R91"/>
    <mergeCell ref="B92:C92"/>
    <mergeCell ref="D92:E92"/>
    <mergeCell ref="I92:J92"/>
    <mergeCell ref="K92:L92"/>
    <mergeCell ref="M92:O92"/>
    <mergeCell ref="P92:R92"/>
    <mergeCell ref="B93:C93"/>
    <mergeCell ref="I93:J93"/>
    <mergeCell ref="K93:L93"/>
    <mergeCell ref="M93:O93"/>
    <mergeCell ref="P93:R93"/>
    <mergeCell ref="B94:C94"/>
    <mergeCell ref="I94:J94"/>
    <mergeCell ref="K94:L94"/>
    <mergeCell ref="M94:O94"/>
    <mergeCell ref="P94:R94"/>
    <mergeCell ref="B95:C95"/>
    <mergeCell ref="D95:E95"/>
    <mergeCell ref="I95:J95"/>
    <mergeCell ref="K95:L95"/>
    <mergeCell ref="M95:O95"/>
    <mergeCell ref="P95:R95"/>
    <mergeCell ref="B96:C96"/>
    <mergeCell ref="I96:J96"/>
    <mergeCell ref="K96:L96"/>
    <mergeCell ref="M96:O96"/>
    <mergeCell ref="P96:R96"/>
    <mergeCell ref="B97:C97"/>
    <mergeCell ref="I97:J97"/>
    <mergeCell ref="K97:L97"/>
    <mergeCell ref="M97:O97"/>
    <mergeCell ref="P97:R97"/>
    <mergeCell ref="B98:C98"/>
    <mergeCell ref="D98:E98"/>
    <mergeCell ref="I98:J98"/>
    <mergeCell ref="K98:L98"/>
    <mergeCell ref="M98:O98"/>
    <mergeCell ref="P98:R98"/>
    <mergeCell ref="B99:C99"/>
    <mergeCell ref="I99:J99"/>
    <mergeCell ref="K99:L99"/>
    <mergeCell ref="M99:O99"/>
    <mergeCell ref="P99:R99"/>
    <mergeCell ref="B100:C100"/>
    <mergeCell ref="I100:J100"/>
    <mergeCell ref="K100:L100"/>
    <mergeCell ref="M100:O100"/>
    <mergeCell ref="P100:R100"/>
    <mergeCell ref="B101:C101"/>
    <mergeCell ref="D101:E101"/>
    <mergeCell ref="I101:J101"/>
    <mergeCell ref="K101:L101"/>
    <mergeCell ref="M101:O101"/>
    <mergeCell ref="P101:R101"/>
    <mergeCell ref="B102:C102"/>
    <mergeCell ref="I102:J102"/>
    <mergeCell ref="K102:L102"/>
    <mergeCell ref="M102:O102"/>
    <mergeCell ref="P102:R102"/>
    <mergeCell ref="B103:C103"/>
    <mergeCell ref="I103:J103"/>
    <mergeCell ref="K103:L103"/>
    <mergeCell ref="M103:O103"/>
    <mergeCell ref="P103:R103"/>
    <mergeCell ref="B104:C104"/>
    <mergeCell ref="D104:E104"/>
    <mergeCell ref="I104:J104"/>
    <mergeCell ref="K104:L104"/>
    <mergeCell ref="M104:O104"/>
    <mergeCell ref="P104:R104"/>
    <mergeCell ref="B105:C105"/>
    <mergeCell ref="I105:J105"/>
    <mergeCell ref="K105:L105"/>
    <mergeCell ref="M105:O105"/>
    <mergeCell ref="P105:R105"/>
    <mergeCell ref="B106:C106"/>
    <mergeCell ref="I106:J106"/>
    <mergeCell ref="K106:L106"/>
    <mergeCell ref="M106:O106"/>
    <mergeCell ref="P106:R106"/>
    <mergeCell ref="B107:C107"/>
    <mergeCell ref="D107:E107"/>
    <mergeCell ref="I107:J107"/>
    <mergeCell ref="K107:L107"/>
    <mergeCell ref="M107:O107"/>
    <mergeCell ref="P107:R107"/>
    <mergeCell ref="B108:C108"/>
    <mergeCell ref="I108:J108"/>
    <mergeCell ref="K108:L108"/>
    <mergeCell ref="M108:O108"/>
    <mergeCell ref="P108:R108"/>
    <mergeCell ref="B109:C109"/>
    <mergeCell ref="I109:J109"/>
    <mergeCell ref="K109:L109"/>
    <mergeCell ref="M109:O109"/>
    <mergeCell ref="P109:R109"/>
    <mergeCell ref="B110:C110"/>
    <mergeCell ref="D110:E110"/>
    <mergeCell ref="I110:J110"/>
    <mergeCell ref="K110:L110"/>
    <mergeCell ref="M110:O110"/>
    <mergeCell ref="P110:R110"/>
    <mergeCell ref="B111:C111"/>
    <mergeCell ref="I111:J111"/>
    <mergeCell ref="K111:L111"/>
    <mergeCell ref="M111:O111"/>
    <mergeCell ref="P111:R111"/>
    <mergeCell ref="B112:C112"/>
    <mergeCell ref="I112:J112"/>
    <mergeCell ref="K112:L112"/>
    <mergeCell ref="M112:O112"/>
    <mergeCell ref="P112:R112"/>
    <mergeCell ref="B113:C113"/>
    <mergeCell ref="D113:E113"/>
    <mergeCell ref="I113:J113"/>
    <mergeCell ref="K113:L113"/>
    <mergeCell ref="M113:O113"/>
    <mergeCell ref="P113:R113"/>
    <mergeCell ref="B114:C114"/>
    <mergeCell ref="I114:J114"/>
    <mergeCell ref="K114:L114"/>
    <mergeCell ref="M114:O114"/>
    <mergeCell ref="P114:R114"/>
    <mergeCell ref="B115:C115"/>
    <mergeCell ref="I115:J115"/>
    <mergeCell ref="K115:L115"/>
    <mergeCell ref="M115:O115"/>
    <mergeCell ref="P115:R115"/>
    <mergeCell ref="B116:C116"/>
    <mergeCell ref="D116:E116"/>
    <mergeCell ref="I116:J116"/>
    <mergeCell ref="K116:L116"/>
    <mergeCell ref="M116:O116"/>
    <mergeCell ref="P116:R116"/>
    <mergeCell ref="B117:C117"/>
    <mergeCell ref="I117:J117"/>
    <mergeCell ref="K117:L117"/>
    <mergeCell ref="M117:O117"/>
    <mergeCell ref="P117:R117"/>
    <mergeCell ref="B118:C118"/>
    <mergeCell ref="I118:J118"/>
    <mergeCell ref="K118:L118"/>
    <mergeCell ref="M118:O118"/>
    <mergeCell ref="P118:R118"/>
    <mergeCell ref="B119:C119"/>
    <mergeCell ref="D119:E119"/>
    <mergeCell ref="I119:J119"/>
    <mergeCell ref="K119:L119"/>
    <mergeCell ref="M119:O119"/>
    <mergeCell ref="P119:R119"/>
    <mergeCell ref="B120:C120"/>
    <mergeCell ref="I120:J120"/>
    <mergeCell ref="K120:L120"/>
    <mergeCell ref="M120:O120"/>
    <mergeCell ref="P120:R120"/>
    <mergeCell ref="B121:C121"/>
    <mergeCell ref="I121:J121"/>
    <mergeCell ref="K121:L121"/>
    <mergeCell ref="M121:O121"/>
    <mergeCell ref="P121:R121"/>
    <mergeCell ref="B122:C122"/>
    <mergeCell ref="D122:E122"/>
    <mergeCell ref="I122:J122"/>
    <mergeCell ref="K122:L122"/>
    <mergeCell ref="M122:O122"/>
    <mergeCell ref="P122:R122"/>
    <mergeCell ref="B123:C123"/>
    <mergeCell ref="I123:J123"/>
    <mergeCell ref="K123:L123"/>
    <mergeCell ref="M123:O123"/>
    <mergeCell ref="P123:R123"/>
    <mergeCell ref="B124:C124"/>
    <mergeCell ref="I124:J124"/>
    <mergeCell ref="K124:L124"/>
    <mergeCell ref="M124:O124"/>
    <mergeCell ref="P124:R124"/>
    <mergeCell ref="B125:C125"/>
    <mergeCell ref="D125:E125"/>
    <mergeCell ref="I125:J125"/>
    <mergeCell ref="K125:L125"/>
    <mergeCell ref="M125:O125"/>
    <mergeCell ref="P125:R125"/>
    <mergeCell ref="B126:C126"/>
    <mergeCell ref="I126:J126"/>
    <mergeCell ref="K126:L126"/>
    <mergeCell ref="M126:O126"/>
    <mergeCell ref="P126:R126"/>
    <mergeCell ref="B127:C127"/>
    <mergeCell ref="I127:J127"/>
    <mergeCell ref="K127:L127"/>
    <mergeCell ref="M127:O127"/>
    <mergeCell ref="P127:R127"/>
    <mergeCell ref="B128:C128"/>
    <mergeCell ref="D128:E128"/>
    <mergeCell ref="I128:J128"/>
    <mergeCell ref="K128:L128"/>
    <mergeCell ref="M128:O128"/>
    <mergeCell ref="P128:R128"/>
    <mergeCell ref="B129:C129"/>
    <mergeCell ref="I129:J129"/>
    <mergeCell ref="K129:L129"/>
    <mergeCell ref="M129:O129"/>
    <mergeCell ref="P129:R129"/>
    <mergeCell ref="B130:C130"/>
    <mergeCell ref="I130:J130"/>
    <mergeCell ref="K130:L130"/>
    <mergeCell ref="M130:O130"/>
    <mergeCell ref="P130:R130"/>
    <mergeCell ref="B131:C131"/>
    <mergeCell ref="D131:E131"/>
    <mergeCell ref="I131:J131"/>
    <mergeCell ref="K131:L131"/>
    <mergeCell ref="M131:O131"/>
    <mergeCell ref="P131:R131"/>
    <mergeCell ref="B132:C132"/>
    <mergeCell ref="I132:J132"/>
    <mergeCell ref="K132:L132"/>
    <mergeCell ref="M132:O132"/>
    <mergeCell ref="P132:R132"/>
    <mergeCell ref="B133:C133"/>
    <mergeCell ref="I133:J133"/>
    <mergeCell ref="K133:L133"/>
    <mergeCell ref="M133:O133"/>
    <mergeCell ref="P133:R133"/>
    <mergeCell ref="B134:C134"/>
    <mergeCell ref="D134:E134"/>
    <mergeCell ref="I134:J134"/>
    <mergeCell ref="K134:L134"/>
    <mergeCell ref="M134:O134"/>
    <mergeCell ref="P134:R134"/>
    <mergeCell ref="B135:C135"/>
    <mergeCell ref="I135:J135"/>
    <mergeCell ref="K135:L135"/>
    <mergeCell ref="M135:O135"/>
    <mergeCell ref="P135:R135"/>
    <mergeCell ref="B136:C136"/>
    <mergeCell ref="I136:J136"/>
    <mergeCell ref="K136:L136"/>
    <mergeCell ref="M136:O136"/>
    <mergeCell ref="P136:R136"/>
    <mergeCell ref="B137:C137"/>
    <mergeCell ref="D137:E137"/>
    <mergeCell ref="I137:J137"/>
    <mergeCell ref="K137:L137"/>
    <mergeCell ref="M137:O137"/>
    <mergeCell ref="P137:R137"/>
    <mergeCell ref="B138:C138"/>
    <mergeCell ref="I138:J138"/>
    <mergeCell ref="K138:L138"/>
    <mergeCell ref="M138:O138"/>
    <mergeCell ref="P138:R138"/>
    <mergeCell ref="B139:C139"/>
    <mergeCell ref="I139:J139"/>
    <mergeCell ref="K139:L139"/>
    <mergeCell ref="M139:O139"/>
    <mergeCell ref="P139:R139"/>
    <mergeCell ref="B140:C140"/>
    <mergeCell ref="D140:E140"/>
    <mergeCell ref="I140:J140"/>
    <mergeCell ref="K140:L140"/>
    <mergeCell ref="M140:O140"/>
    <mergeCell ref="P140:R140"/>
    <mergeCell ref="B141:C141"/>
    <mergeCell ref="I141:J141"/>
    <mergeCell ref="K141:L141"/>
    <mergeCell ref="M141:O141"/>
    <mergeCell ref="P141:R141"/>
    <mergeCell ref="B142:C142"/>
    <mergeCell ref="I142:J142"/>
    <mergeCell ref="K142:L142"/>
    <mergeCell ref="M142:O142"/>
    <mergeCell ref="P142:R142"/>
    <mergeCell ref="B143:C143"/>
    <mergeCell ref="D143:E143"/>
    <mergeCell ref="I143:J143"/>
    <mergeCell ref="K143:L143"/>
    <mergeCell ref="M143:O143"/>
    <mergeCell ref="P143:R143"/>
    <mergeCell ref="B144:C144"/>
    <mergeCell ref="I144:J144"/>
    <mergeCell ref="K144:L144"/>
    <mergeCell ref="M144:O144"/>
    <mergeCell ref="P144:R144"/>
    <mergeCell ref="B145:C145"/>
    <mergeCell ref="I145:J145"/>
    <mergeCell ref="K145:L145"/>
    <mergeCell ref="M145:O145"/>
    <mergeCell ref="P145:R145"/>
    <mergeCell ref="B146:C146"/>
    <mergeCell ref="D146:E146"/>
    <mergeCell ref="I146:J146"/>
    <mergeCell ref="K146:L146"/>
    <mergeCell ref="M146:O146"/>
    <mergeCell ref="P146:R146"/>
    <mergeCell ref="B147:C147"/>
    <mergeCell ref="I147:J147"/>
    <mergeCell ref="K147:L147"/>
    <mergeCell ref="M147:O147"/>
    <mergeCell ref="P147:R147"/>
    <mergeCell ref="B148:C148"/>
    <mergeCell ref="I148:J148"/>
    <mergeCell ref="K148:L148"/>
    <mergeCell ref="M148:O148"/>
    <mergeCell ref="P148:R148"/>
    <mergeCell ref="B149:C149"/>
    <mergeCell ref="D149:E149"/>
    <mergeCell ref="I149:J149"/>
    <mergeCell ref="K149:L149"/>
    <mergeCell ref="M149:O149"/>
    <mergeCell ref="P149:R149"/>
    <mergeCell ref="B150:C150"/>
    <mergeCell ref="I150:J150"/>
    <mergeCell ref="K150:L150"/>
    <mergeCell ref="M150:O150"/>
    <mergeCell ref="P150:R150"/>
    <mergeCell ref="B151:C151"/>
    <mergeCell ref="I151:J151"/>
    <mergeCell ref="K151:L151"/>
    <mergeCell ref="M151:O151"/>
    <mergeCell ref="P151:R151"/>
    <mergeCell ref="B152:C152"/>
    <mergeCell ref="D152:E152"/>
    <mergeCell ref="I152:J152"/>
    <mergeCell ref="K152:L152"/>
    <mergeCell ref="M152:O152"/>
    <mergeCell ref="P152:R152"/>
    <mergeCell ref="B153:C153"/>
    <mergeCell ref="I153:J153"/>
    <mergeCell ref="K153:L153"/>
    <mergeCell ref="M153:O153"/>
    <mergeCell ref="P153:R153"/>
    <mergeCell ref="B154:C154"/>
    <mergeCell ref="I154:J154"/>
    <mergeCell ref="K154:L154"/>
    <mergeCell ref="M154:O154"/>
    <mergeCell ref="P154:R154"/>
    <mergeCell ref="B155:C155"/>
    <mergeCell ref="D155:E155"/>
    <mergeCell ref="I155:J155"/>
    <mergeCell ref="K155:L155"/>
    <mergeCell ref="M155:O155"/>
    <mergeCell ref="P155:R155"/>
    <mergeCell ref="B156:C156"/>
    <mergeCell ref="I156:J156"/>
    <mergeCell ref="K156:L156"/>
    <mergeCell ref="M156:O156"/>
    <mergeCell ref="P156:R156"/>
    <mergeCell ref="B157:C157"/>
    <mergeCell ref="I157:J157"/>
    <mergeCell ref="K157:L157"/>
    <mergeCell ref="M157:O157"/>
    <mergeCell ref="P157:R157"/>
    <mergeCell ref="B158:C158"/>
    <mergeCell ref="D158:E158"/>
    <mergeCell ref="I158:J158"/>
    <mergeCell ref="K158:L158"/>
    <mergeCell ref="M158:O158"/>
    <mergeCell ref="P158:R158"/>
    <mergeCell ref="B159:C159"/>
    <mergeCell ref="I159:J159"/>
    <mergeCell ref="K159:L159"/>
    <mergeCell ref="M159:O159"/>
    <mergeCell ref="P159:R159"/>
    <mergeCell ref="B160:C160"/>
    <mergeCell ref="I160:J160"/>
    <mergeCell ref="K160:L160"/>
    <mergeCell ref="M160:O160"/>
    <mergeCell ref="P160:R160"/>
    <mergeCell ref="B161:C161"/>
    <mergeCell ref="D161:E161"/>
    <mergeCell ref="I161:J161"/>
    <mergeCell ref="K161:L161"/>
    <mergeCell ref="M161:O161"/>
    <mergeCell ref="P161:R161"/>
    <mergeCell ref="B162:C162"/>
    <mergeCell ref="I162:J162"/>
    <mergeCell ref="K162:L162"/>
    <mergeCell ref="M162:O162"/>
    <mergeCell ref="P162:R162"/>
    <mergeCell ref="B163:C163"/>
    <mergeCell ref="I163:J163"/>
    <mergeCell ref="K163:L163"/>
    <mergeCell ref="M163:O163"/>
    <mergeCell ref="P163:R163"/>
    <mergeCell ref="B164:C164"/>
    <mergeCell ref="D164:E164"/>
    <mergeCell ref="I164:J164"/>
    <mergeCell ref="K164:L164"/>
    <mergeCell ref="M164:O164"/>
    <mergeCell ref="P164:R164"/>
    <mergeCell ref="B165:C165"/>
    <mergeCell ref="I165:J165"/>
    <mergeCell ref="K165:L165"/>
    <mergeCell ref="M165:O165"/>
    <mergeCell ref="P165:R165"/>
    <mergeCell ref="B166:C166"/>
    <mergeCell ref="I166:J166"/>
    <mergeCell ref="K166:L166"/>
    <mergeCell ref="M166:O166"/>
    <mergeCell ref="P166:R166"/>
    <mergeCell ref="B167:C167"/>
    <mergeCell ref="D167:E167"/>
    <mergeCell ref="I167:J167"/>
    <mergeCell ref="K167:L167"/>
    <mergeCell ref="M167:O167"/>
    <mergeCell ref="P167:R167"/>
    <mergeCell ref="B168:C168"/>
    <mergeCell ref="I168:J168"/>
    <mergeCell ref="K168:L168"/>
    <mergeCell ref="M168:O168"/>
    <mergeCell ref="P168:R168"/>
    <mergeCell ref="B169:C169"/>
    <mergeCell ref="I169:J169"/>
    <mergeCell ref="K169:L169"/>
    <mergeCell ref="M169:O169"/>
    <mergeCell ref="P169:R169"/>
    <mergeCell ref="B170:C170"/>
    <mergeCell ref="D170:E170"/>
    <mergeCell ref="I170:J170"/>
    <mergeCell ref="K170:L170"/>
    <mergeCell ref="M170:O170"/>
    <mergeCell ref="P170:R170"/>
    <mergeCell ref="B171:C171"/>
    <mergeCell ref="I171:J171"/>
    <mergeCell ref="K171:L171"/>
    <mergeCell ref="M171:O171"/>
    <mergeCell ref="P171:R171"/>
    <mergeCell ref="B172:C172"/>
    <mergeCell ref="I172:J172"/>
    <mergeCell ref="K172:L172"/>
    <mergeCell ref="M172:O172"/>
    <mergeCell ref="P172:R172"/>
    <mergeCell ref="D21:E22"/>
    <mergeCell ref="D171:E172"/>
    <mergeCell ref="D24:E25"/>
    <mergeCell ref="D27:E28"/>
    <mergeCell ref="D30:E31"/>
    <mergeCell ref="D33:E34"/>
    <mergeCell ref="D36:E37"/>
    <mergeCell ref="D39:E40"/>
    <mergeCell ref="D42:E43"/>
    <mergeCell ref="D45:E46"/>
    <mergeCell ref="D48:E49"/>
    <mergeCell ref="D51:E52"/>
    <mergeCell ref="D54:E55"/>
    <mergeCell ref="D57:E58"/>
    <mergeCell ref="D60:E61"/>
    <mergeCell ref="D63:E64"/>
    <mergeCell ref="D66:E67"/>
    <mergeCell ref="D69:E70"/>
    <mergeCell ref="D72:E73"/>
    <mergeCell ref="D75:E76"/>
    <mergeCell ref="D78:E79"/>
    <mergeCell ref="D81:E82"/>
    <mergeCell ref="D84:E85"/>
    <mergeCell ref="D87:E88"/>
    <mergeCell ref="D90:E91"/>
    <mergeCell ref="D93:E94"/>
    <mergeCell ref="D96:E97"/>
    <mergeCell ref="D99:E100"/>
    <mergeCell ref="D102:E103"/>
    <mergeCell ref="D105:E106"/>
    <mergeCell ref="D108:E109"/>
    <mergeCell ref="D111:E112"/>
    <mergeCell ref="D114:E115"/>
    <mergeCell ref="D117:E118"/>
    <mergeCell ref="D120:E121"/>
    <mergeCell ref="D123:E124"/>
    <mergeCell ref="D126:E127"/>
    <mergeCell ref="D129:E130"/>
    <mergeCell ref="D132:E133"/>
    <mergeCell ref="D135:E136"/>
    <mergeCell ref="D138:E139"/>
    <mergeCell ref="D141:E142"/>
    <mergeCell ref="D144:E145"/>
    <mergeCell ref="D147:E148"/>
    <mergeCell ref="D150:E151"/>
    <mergeCell ref="D153:E154"/>
    <mergeCell ref="D156:E157"/>
    <mergeCell ref="D159:E160"/>
    <mergeCell ref="D162:E163"/>
    <mergeCell ref="D165:E166"/>
    <mergeCell ref="D168:E169"/>
  </mergeCells>
  <printOptions horizontalCentered="1"/>
  <pageMargins left="0.700694444444445" right="0.700694444444445" top="0.751388888888889" bottom="0.751388888888889" header="0.298611111111111" footer="0.298611111111111"/>
  <pageSetup paperSize="12" scale="50" orientation="portrait"/>
  <headerFooter/>
  <colBreaks count="1" manualBreakCount="1">
    <brk id="1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  <pageSetUpPr fitToPage="1"/>
  </sheetPr>
  <dimension ref="B1:K173"/>
  <sheetViews>
    <sheetView zoomScale="85" zoomScaleNormal="85" zoomScaleSheetLayoutView="85" topLeftCell="A22" workbookViewId="0">
      <selection activeCell="B4" sqref="B4:C4"/>
    </sheetView>
  </sheetViews>
  <sheetFormatPr defaultColWidth="10" defaultRowHeight="15"/>
  <cols>
    <col min="1" max="1" width="0.416666666666667" style="35" customWidth="1"/>
    <col min="2" max="2" width="5.83333333333333" style="35" customWidth="1"/>
    <col min="3" max="3" width="15.5555555555556" style="35" customWidth="1"/>
    <col min="4" max="4" width="21.6666666666667" style="35" customWidth="1"/>
    <col min="5" max="5" width="10" style="35" customWidth="1"/>
    <col min="6" max="7" width="10.6944444444444" style="35" customWidth="1"/>
    <col min="8" max="9" width="19.7685185185185" style="35" customWidth="1"/>
    <col min="10" max="10" width="9.44444444444444" style="35" customWidth="1"/>
    <col min="11" max="16384" width="10" style="35"/>
  </cols>
  <sheetData>
    <row r="1" ht="38.25" customHeight="1" spans="2:11">
      <c r="B1" s="37" t="s">
        <v>196</v>
      </c>
      <c r="C1" s="37"/>
      <c r="D1" s="37"/>
      <c r="E1" s="37"/>
      <c r="F1" s="37"/>
      <c r="G1" s="37"/>
      <c r="H1" s="37"/>
      <c r="I1" s="37"/>
      <c r="J1" s="37"/>
    </row>
    <row r="2" ht="28.5" customHeight="1" spans="2:11">
      <c r="B2" s="79" t="s">
        <v>197</v>
      </c>
      <c r="C2" s="79"/>
      <c r="D2" s="79"/>
      <c r="E2" s="79"/>
      <c r="F2" s="79"/>
      <c r="G2" s="79"/>
      <c r="H2" s="79"/>
      <c r="I2" s="79"/>
      <c r="J2" s="79"/>
    </row>
    <row r="3" ht="21.75" customHeight="1" spans="2:11">
      <c r="B3" s="80" t="str">
        <f>'报关单  '!A4</f>
        <v>XXXXXXXXX</v>
      </c>
      <c r="C3" s="81"/>
      <c r="D3" s="82"/>
      <c r="E3" s="83"/>
      <c r="F3" s="83"/>
      <c r="G3" s="83"/>
    </row>
    <row r="4" ht="23.25" customHeight="1" spans="2:11">
      <c r="B4" s="84" t="s">
        <v>198</v>
      </c>
      <c r="C4" s="84"/>
      <c r="D4" s="85" t="e">
        <f>[1]合同!E3</f>
        <v>#REF!</v>
      </c>
      <c r="E4" s="85"/>
      <c r="F4" s="85"/>
      <c r="G4" s="85"/>
      <c r="H4" s="85"/>
      <c r="I4" s="85"/>
      <c r="J4" s="85"/>
    </row>
    <row r="5" s="33" customFormat="1" customHeight="1" spans="2:11">
      <c r="B5" s="86" t="s">
        <v>199</v>
      </c>
      <c r="C5" s="14" t="s">
        <v>200</v>
      </c>
      <c r="D5" s="87" t="s">
        <v>201</v>
      </c>
      <c r="E5" s="88" t="s">
        <v>202</v>
      </c>
      <c r="F5" s="89" t="s">
        <v>16</v>
      </c>
      <c r="G5" s="89" t="s">
        <v>203</v>
      </c>
      <c r="H5" s="88" t="s">
        <v>204</v>
      </c>
      <c r="I5" s="88" t="s">
        <v>205</v>
      </c>
      <c r="J5" s="90" t="s">
        <v>36</v>
      </c>
    </row>
    <row r="6" s="33" customFormat="1" customHeight="1" spans="2:11">
      <c r="B6" s="347" t="s">
        <v>93</v>
      </c>
      <c r="C6" s="92" t="str">
        <f>订单信息!W2</f>
        <v>LED轮子灯</v>
      </c>
      <c r="D6" s="93" t="str">
        <f>订单信息!Z2</f>
        <v>0|0|汽车辅助照明配件|装饰汽车用|适用所有汽车|无中文外文名称|无型号|无编号</v>
      </c>
      <c r="E6" s="94">
        <f>订单信息!R2</f>
        <v>1</v>
      </c>
      <c r="F6" s="95">
        <f>订单信息!Q2</f>
        <v>2</v>
      </c>
      <c r="G6" s="95" t="str">
        <f>订单信息!AD2</f>
        <v>套</v>
      </c>
      <c r="H6" s="94">
        <f>订单信息!T2</f>
        <v>10.6</v>
      </c>
      <c r="I6" s="94">
        <f>订单信息!S2</f>
        <v>10.66</v>
      </c>
      <c r="J6" s="96" t="str">
        <f>订单信息!AK2</f>
        <v>美国</v>
      </c>
      <c r="K6" s="33">
        <f t="shared" ref="K6:K55" si="0">H6-I6</f>
        <v>-0.0600000000000005</v>
      </c>
    </row>
    <row r="7" s="33" customFormat="1" customHeight="1" spans="2:11">
      <c r="B7" s="347" t="s">
        <v>206</v>
      </c>
      <c r="C7" s="92" t="str">
        <f>订单信息!W3</f>
        <v>LED夹板灯</v>
      </c>
      <c r="D7" s="93" t="str">
        <f>订单信息!Z3</f>
        <v>0|0|汽车辅助照明配件|装饰汽车用|适用所有汽车|无中文外文名称|无型号|无编号</v>
      </c>
      <c r="E7" s="94">
        <f>订单信息!R3</f>
        <v>1</v>
      </c>
      <c r="F7" s="95">
        <f>订单信息!Q3</f>
        <v>1</v>
      </c>
      <c r="G7" s="95" t="str">
        <f>订单信息!AD3</f>
        <v>套</v>
      </c>
      <c r="H7" s="94">
        <f>订单信息!T3</f>
        <v>5.69</v>
      </c>
      <c r="I7" s="94">
        <f>订单信息!S3</f>
        <v>5.9</v>
      </c>
      <c r="J7" s="96" t="str">
        <f>订单信息!AK3</f>
        <v>美国</v>
      </c>
      <c r="K7" s="33">
        <f t="shared" si="0"/>
        <v>-0.21</v>
      </c>
    </row>
    <row r="8" s="33" customFormat="1" customHeight="1" spans="2:11">
      <c r="B8" s="347" t="s">
        <v>207</v>
      </c>
      <c r="C8" s="92" t="str">
        <f>订单信息!W4</f>
        <v>LED夹板灯</v>
      </c>
      <c r="D8" s="93" t="str">
        <f>订单信息!Z4</f>
        <v>0|0|汽车辅助照明配件|装饰汽车用|适用所有汽车|无中文外文名称|无型号|无编号</v>
      </c>
      <c r="E8" s="94">
        <f>订单信息!R4</f>
        <v>1</v>
      </c>
      <c r="F8" s="95">
        <f>订单信息!Q4</f>
        <v>1</v>
      </c>
      <c r="G8" s="95" t="str">
        <f>订单信息!AD4</f>
        <v>套</v>
      </c>
      <c r="H8" s="94">
        <f>订单信息!T4</f>
        <v>6.78</v>
      </c>
      <c r="I8" s="94">
        <f>订单信息!S4</f>
        <v>7</v>
      </c>
      <c r="J8" s="96" t="str">
        <f>订单信息!AK4</f>
        <v>美国</v>
      </c>
      <c r="K8" s="33">
        <f t="shared" si="0"/>
        <v>-0.22</v>
      </c>
    </row>
    <row r="9" s="33" customFormat="1" customHeight="1" spans="2:11">
      <c r="B9" s="347" t="s">
        <v>208</v>
      </c>
      <c r="C9" s="92" t="str">
        <f>订单信息!W5</f>
        <v>LED夹板灯</v>
      </c>
      <c r="D9" s="93" t="str">
        <f>订单信息!Z5</f>
        <v>0|0|汽车辅助照明配件|装饰汽车用|适用所有汽车|无中文外文名称|无型号|无编号</v>
      </c>
      <c r="E9" s="94">
        <f>订单信息!R5</f>
        <v>1</v>
      </c>
      <c r="F9" s="95">
        <f>订单信息!Q5</f>
        <v>1</v>
      </c>
      <c r="G9" s="95" t="str">
        <f>订单信息!AD5</f>
        <v>套</v>
      </c>
      <c r="H9" s="94">
        <f>订单信息!T5</f>
        <v>5.34</v>
      </c>
      <c r="I9" s="94">
        <f>订单信息!S5</f>
        <v>5.8</v>
      </c>
      <c r="J9" s="96" t="str">
        <f>订单信息!AK5</f>
        <v>美国</v>
      </c>
      <c r="K9" s="33">
        <f t="shared" si="0"/>
        <v>-0.46</v>
      </c>
    </row>
    <row r="10" s="33" customFormat="1" customHeight="1" spans="2:11">
      <c r="B10" s="347" t="s">
        <v>209</v>
      </c>
      <c r="C10" s="92" t="str">
        <f>订单信息!W6</f>
        <v>LED轮子灯</v>
      </c>
      <c r="D10" s="93" t="str">
        <f>订单信息!Z6</f>
        <v>0|0|汽车辅助照明配件|装饰汽车用|适用所有汽车|无中文外文名称|无型号|无编号</v>
      </c>
      <c r="E10" s="94">
        <f>订单信息!R6</f>
        <v>1</v>
      </c>
      <c r="F10" s="95">
        <f>订单信息!Q6</f>
        <v>1</v>
      </c>
      <c r="G10" s="95" t="str">
        <f>订单信息!AD6</f>
        <v>套</v>
      </c>
      <c r="H10" s="94">
        <f>订单信息!T6</f>
        <v>6</v>
      </c>
      <c r="I10" s="94">
        <f>订单信息!S6</f>
        <v>6.93</v>
      </c>
      <c r="J10" s="96" t="str">
        <f>订单信息!AK6</f>
        <v>美国</v>
      </c>
      <c r="K10" s="33">
        <f t="shared" si="0"/>
        <v>-0.93</v>
      </c>
    </row>
    <row r="11" s="33" customFormat="1" customHeight="1" spans="2:11">
      <c r="B11" s="347" t="s">
        <v>210</v>
      </c>
      <c r="C11" s="92">
        <f>订单信息!W7</f>
        <v>0</v>
      </c>
      <c r="D11" s="93">
        <f>订单信息!Z7</f>
        <v>0</v>
      </c>
      <c r="E11" s="94">
        <f>订单信息!R7</f>
        <v>0</v>
      </c>
      <c r="F11" s="95">
        <f>订单信息!Q7</f>
        <v>0</v>
      </c>
      <c r="G11" s="95">
        <f>订单信息!AD7</f>
        <v>0</v>
      </c>
      <c r="H11" s="94">
        <f>订单信息!T7</f>
        <v>0</v>
      </c>
      <c r="I11" s="94">
        <f>订单信息!S7</f>
        <v>0</v>
      </c>
      <c r="J11" s="96">
        <f>订单信息!AK7</f>
        <v>0</v>
      </c>
      <c r="K11" s="33">
        <f t="shared" si="0"/>
        <v>0</v>
      </c>
    </row>
    <row r="12" s="33" customFormat="1" customHeight="1" spans="2:11">
      <c r="B12" s="347" t="s">
        <v>211</v>
      </c>
      <c r="C12" s="92">
        <f>订单信息!W8</f>
        <v>0</v>
      </c>
      <c r="D12" s="93">
        <f>订单信息!Z8</f>
        <v>0</v>
      </c>
      <c r="E12" s="94">
        <f>订单信息!R8</f>
        <v>0</v>
      </c>
      <c r="F12" s="95">
        <f>订单信息!Q8</f>
        <v>0</v>
      </c>
      <c r="G12" s="95">
        <f>订单信息!AD8</f>
        <v>0</v>
      </c>
      <c r="H12" s="94">
        <f>订单信息!T8</f>
        <v>0</v>
      </c>
      <c r="I12" s="94">
        <f>订单信息!S8</f>
        <v>0</v>
      </c>
      <c r="J12" s="96">
        <f>订单信息!AK8</f>
        <v>0</v>
      </c>
      <c r="K12" s="33">
        <f t="shared" si="0"/>
        <v>0</v>
      </c>
    </row>
    <row r="13" s="33" customFormat="1" customHeight="1" spans="2:11">
      <c r="B13" s="347" t="s">
        <v>212</v>
      </c>
      <c r="C13" s="92">
        <f>订单信息!W9</f>
        <v>0</v>
      </c>
      <c r="D13" s="93">
        <f>订单信息!Z9</f>
        <v>0</v>
      </c>
      <c r="E13" s="94">
        <f>订单信息!R9</f>
        <v>0</v>
      </c>
      <c r="F13" s="95">
        <f>订单信息!Q9</f>
        <v>0</v>
      </c>
      <c r="G13" s="95">
        <f>订单信息!AD9</f>
        <v>0</v>
      </c>
      <c r="H13" s="94">
        <f>订单信息!T9</f>
        <v>0</v>
      </c>
      <c r="I13" s="94">
        <f>订单信息!S9</f>
        <v>0</v>
      </c>
      <c r="J13" s="96">
        <f>订单信息!AK9</f>
        <v>0</v>
      </c>
      <c r="K13" s="33">
        <f t="shared" si="0"/>
        <v>0</v>
      </c>
    </row>
    <row r="14" s="33" customFormat="1" customHeight="1" spans="2:11">
      <c r="B14" s="347" t="s">
        <v>213</v>
      </c>
      <c r="C14" s="92">
        <f>订单信息!W10</f>
        <v>0</v>
      </c>
      <c r="D14" s="93">
        <f>订单信息!Z10</f>
        <v>0</v>
      </c>
      <c r="E14" s="94">
        <f>订单信息!R10</f>
        <v>0</v>
      </c>
      <c r="F14" s="95">
        <f>订单信息!Q10</f>
        <v>0</v>
      </c>
      <c r="G14" s="95">
        <f>订单信息!AD10</f>
        <v>0</v>
      </c>
      <c r="H14" s="94">
        <f>订单信息!T10</f>
        <v>0</v>
      </c>
      <c r="I14" s="94">
        <f>订单信息!S10</f>
        <v>0</v>
      </c>
      <c r="J14" s="96">
        <f>订单信息!AK10</f>
        <v>0</v>
      </c>
      <c r="K14" s="33">
        <f t="shared" si="0"/>
        <v>0</v>
      </c>
    </row>
    <row r="15" s="33" customFormat="1" customHeight="1" spans="2:11">
      <c r="B15" s="347" t="s">
        <v>214</v>
      </c>
      <c r="C15" s="92">
        <f>订单信息!W11</f>
        <v>0</v>
      </c>
      <c r="D15" s="93">
        <f>订单信息!Z11</f>
        <v>0</v>
      </c>
      <c r="E15" s="94">
        <f>订单信息!R11</f>
        <v>0</v>
      </c>
      <c r="F15" s="95">
        <f>订单信息!Q11</f>
        <v>0</v>
      </c>
      <c r="G15" s="95">
        <f>订单信息!AD11</f>
        <v>0</v>
      </c>
      <c r="H15" s="94">
        <f>订单信息!T11</f>
        <v>0</v>
      </c>
      <c r="I15" s="94">
        <f>订单信息!S11</f>
        <v>0</v>
      </c>
      <c r="J15" s="96">
        <f>订单信息!AK11</f>
        <v>0</v>
      </c>
      <c r="K15" s="33">
        <f t="shared" si="0"/>
        <v>0</v>
      </c>
    </row>
    <row r="16" s="33" customFormat="1" customHeight="1" spans="2:11">
      <c r="B16" s="347" t="s">
        <v>215</v>
      </c>
      <c r="C16" s="92">
        <f>订单信息!W12</f>
        <v>0</v>
      </c>
      <c r="D16" s="93">
        <f>订单信息!Z12</f>
        <v>0</v>
      </c>
      <c r="E16" s="94">
        <f>订单信息!R12</f>
        <v>0</v>
      </c>
      <c r="F16" s="95">
        <f>订单信息!Q12</f>
        <v>0</v>
      </c>
      <c r="G16" s="95">
        <f>订单信息!AD12</f>
        <v>0</v>
      </c>
      <c r="H16" s="94">
        <f>订单信息!T12</f>
        <v>0</v>
      </c>
      <c r="I16" s="94">
        <f>订单信息!S12</f>
        <v>0</v>
      </c>
      <c r="J16" s="96">
        <f>订单信息!AK12</f>
        <v>0</v>
      </c>
      <c r="K16" s="33">
        <f t="shared" si="0"/>
        <v>0</v>
      </c>
    </row>
    <row r="17" s="33" customFormat="1" customHeight="1" spans="2:11">
      <c r="B17" s="347" t="s">
        <v>216</v>
      </c>
      <c r="C17" s="92">
        <f>订单信息!W13</f>
        <v>0</v>
      </c>
      <c r="D17" s="93">
        <f>订单信息!Z13</f>
        <v>0</v>
      </c>
      <c r="E17" s="94">
        <f>订单信息!R13</f>
        <v>0</v>
      </c>
      <c r="F17" s="95">
        <f>订单信息!Q13</f>
        <v>0</v>
      </c>
      <c r="G17" s="95">
        <f>订单信息!AD13</f>
        <v>0</v>
      </c>
      <c r="H17" s="94">
        <f>订单信息!T13</f>
        <v>0</v>
      </c>
      <c r="I17" s="94">
        <f>订单信息!S13</f>
        <v>0</v>
      </c>
      <c r="J17" s="96">
        <f>订单信息!AK13</f>
        <v>0</v>
      </c>
      <c r="K17" s="33">
        <f t="shared" si="0"/>
        <v>0</v>
      </c>
    </row>
    <row r="18" s="33" customFormat="1" customHeight="1" spans="2:11">
      <c r="B18" s="347" t="s">
        <v>217</v>
      </c>
      <c r="C18" s="92">
        <f>订单信息!W14</f>
        <v>0</v>
      </c>
      <c r="D18" s="93">
        <f>订单信息!Z14</f>
        <v>0</v>
      </c>
      <c r="E18" s="94">
        <f>订单信息!R14</f>
        <v>0</v>
      </c>
      <c r="F18" s="95">
        <f>订单信息!Q14</f>
        <v>0</v>
      </c>
      <c r="G18" s="95">
        <f>订单信息!AD14</f>
        <v>0</v>
      </c>
      <c r="H18" s="94">
        <f>订单信息!T14</f>
        <v>0</v>
      </c>
      <c r="I18" s="94">
        <f>订单信息!S14</f>
        <v>0</v>
      </c>
      <c r="J18" s="96">
        <f>订单信息!AK14</f>
        <v>0</v>
      </c>
      <c r="K18" s="33">
        <f t="shared" si="0"/>
        <v>0</v>
      </c>
    </row>
    <row r="19" s="33" customFormat="1" customHeight="1" spans="2:11">
      <c r="B19" s="347" t="s">
        <v>218</v>
      </c>
      <c r="C19" s="92">
        <f>订单信息!W15</f>
        <v>0</v>
      </c>
      <c r="D19" s="93">
        <f>订单信息!Z15</f>
        <v>0</v>
      </c>
      <c r="E19" s="94">
        <f>订单信息!R15</f>
        <v>0</v>
      </c>
      <c r="F19" s="95">
        <f>订单信息!Q15</f>
        <v>0</v>
      </c>
      <c r="G19" s="95">
        <f>订单信息!AD15</f>
        <v>0</v>
      </c>
      <c r="H19" s="94">
        <f>订单信息!T15</f>
        <v>0</v>
      </c>
      <c r="I19" s="94">
        <f>订单信息!S15</f>
        <v>0</v>
      </c>
      <c r="J19" s="96">
        <f>订单信息!AK15</f>
        <v>0</v>
      </c>
      <c r="K19" s="33">
        <f t="shared" si="0"/>
        <v>0</v>
      </c>
    </row>
    <row r="20" s="33" customFormat="1" customHeight="1" spans="2:11">
      <c r="B20" s="347" t="s">
        <v>219</v>
      </c>
      <c r="C20" s="92">
        <f>订单信息!W16</f>
        <v>0</v>
      </c>
      <c r="D20" s="93">
        <f>订单信息!Z16</f>
        <v>0</v>
      </c>
      <c r="E20" s="94">
        <f>订单信息!R16</f>
        <v>0</v>
      </c>
      <c r="F20" s="95">
        <f>订单信息!Q16</f>
        <v>0</v>
      </c>
      <c r="G20" s="95">
        <f>订单信息!AD16</f>
        <v>0</v>
      </c>
      <c r="H20" s="94">
        <f>订单信息!T16</f>
        <v>0</v>
      </c>
      <c r="I20" s="94">
        <f>订单信息!S16</f>
        <v>0</v>
      </c>
      <c r="J20" s="96">
        <f>订单信息!AK16</f>
        <v>0</v>
      </c>
      <c r="K20" s="33">
        <f t="shared" si="0"/>
        <v>0</v>
      </c>
    </row>
    <row r="21" s="33" customFormat="1" customHeight="1" spans="2:11">
      <c r="B21" s="347" t="s">
        <v>220</v>
      </c>
      <c r="C21" s="92">
        <f>订单信息!W17</f>
        <v>0</v>
      </c>
      <c r="D21" s="93">
        <f>订单信息!Z17</f>
        <v>0</v>
      </c>
      <c r="E21" s="94">
        <f>订单信息!R17</f>
        <v>0</v>
      </c>
      <c r="F21" s="95">
        <f>订单信息!Q17</f>
        <v>0</v>
      </c>
      <c r="G21" s="95">
        <f>订单信息!AD17</f>
        <v>0</v>
      </c>
      <c r="H21" s="94">
        <f>订单信息!T17</f>
        <v>0</v>
      </c>
      <c r="I21" s="94">
        <f>订单信息!S17</f>
        <v>0</v>
      </c>
      <c r="J21" s="96">
        <f>订单信息!AK17</f>
        <v>0</v>
      </c>
      <c r="K21" s="33">
        <f t="shared" si="0"/>
        <v>0</v>
      </c>
    </row>
    <row r="22" s="33" customFormat="1" customHeight="1" spans="2:11">
      <c r="B22" s="347" t="s">
        <v>221</v>
      </c>
      <c r="C22" s="92">
        <f>订单信息!W18</f>
        <v>0</v>
      </c>
      <c r="D22" s="93">
        <f>订单信息!Z18</f>
        <v>0</v>
      </c>
      <c r="E22" s="94">
        <f>订单信息!R18</f>
        <v>0</v>
      </c>
      <c r="F22" s="95">
        <f>订单信息!Q18</f>
        <v>0</v>
      </c>
      <c r="G22" s="95">
        <f>订单信息!AD18</f>
        <v>0</v>
      </c>
      <c r="H22" s="94">
        <f>订单信息!T18</f>
        <v>0</v>
      </c>
      <c r="I22" s="94">
        <f>订单信息!S18</f>
        <v>0</v>
      </c>
      <c r="J22" s="96">
        <f>订单信息!AK18</f>
        <v>0</v>
      </c>
      <c r="K22" s="33">
        <f t="shared" si="0"/>
        <v>0</v>
      </c>
    </row>
    <row r="23" s="33" customFormat="1" customHeight="1" spans="2:11">
      <c r="B23" s="347" t="s">
        <v>222</v>
      </c>
      <c r="C23" s="92">
        <f>订单信息!W19</f>
        <v>0</v>
      </c>
      <c r="D23" s="93">
        <f>订单信息!Z19</f>
        <v>0</v>
      </c>
      <c r="E23" s="94">
        <f>订单信息!R19</f>
        <v>0</v>
      </c>
      <c r="F23" s="95">
        <f>订单信息!Q19</f>
        <v>0</v>
      </c>
      <c r="G23" s="95">
        <f>订单信息!AD19</f>
        <v>0</v>
      </c>
      <c r="H23" s="94">
        <f>订单信息!T19</f>
        <v>0</v>
      </c>
      <c r="I23" s="94">
        <f>订单信息!S19</f>
        <v>0</v>
      </c>
      <c r="J23" s="96">
        <f>订单信息!AK19</f>
        <v>0</v>
      </c>
      <c r="K23" s="33">
        <f t="shared" si="0"/>
        <v>0</v>
      </c>
    </row>
    <row r="24" s="33" customFormat="1" customHeight="1" spans="2:11">
      <c r="B24" s="347" t="s">
        <v>223</v>
      </c>
      <c r="C24" s="92">
        <f>订单信息!W20</f>
        <v>0</v>
      </c>
      <c r="D24" s="93">
        <f>订单信息!Z20</f>
        <v>0</v>
      </c>
      <c r="E24" s="94">
        <f>订单信息!R20</f>
        <v>0</v>
      </c>
      <c r="F24" s="95">
        <f>订单信息!Q20</f>
        <v>0</v>
      </c>
      <c r="G24" s="95">
        <f>订单信息!AD20</f>
        <v>0</v>
      </c>
      <c r="H24" s="94">
        <f>订单信息!T20</f>
        <v>0</v>
      </c>
      <c r="I24" s="94">
        <f>订单信息!S20</f>
        <v>0</v>
      </c>
      <c r="J24" s="96">
        <f>订单信息!AK20</f>
        <v>0</v>
      </c>
      <c r="K24" s="33">
        <f t="shared" si="0"/>
        <v>0</v>
      </c>
    </row>
    <row r="25" s="33" customFormat="1" customHeight="1" spans="2:11">
      <c r="B25" s="347" t="s">
        <v>224</v>
      </c>
      <c r="C25" s="92">
        <f>订单信息!W21</f>
        <v>0</v>
      </c>
      <c r="D25" s="93">
        <f>订单信息!Z21</f>
        <v>0</v>
      </c>
      <c r="E25" s="94">
        <f>订单信息!R21</f>
        <v>0</v>
      </c>
      <c r="F25" s="95">
        <f>订单信息!Q21</f>
        <v>0</v>
      </c>
      <c r="G25" s="95">
        <f>订单信息!AD21</f>
        <v>0</v>
      </c>
      <c r="H25" s="94">
        <f>订单信息!T21</f>
        <v>0</v>
      </c>
      <c r="I25" s="94">
        <f>订单信息!S21</f>
        <v>0</v>
      </c>
      <c r="J25" s="96">
        <f>订单信息!AK21</f>
        <v>0</v>
      </c>
      <c r="K25" s="33">
        <f t="shared" si="0"/>
        <v>0</v>
      </c>
    </row>
    <row r="26" s="33" customFormat="1" customHeight="1" spans="2:11">
      <c r="B26" s="347" t="s">
        <v>225</v>
      </c>
      <c r="C26" s="92">
        <f>订单信息!W22</f>
        <v>0</v>
      </c>
      <c r="D26" s="93">
        <f>订单信息!Z22</f>
        <v>0</v>
      </c>
      <c r="E26" s="94">
        <f>订单信息!R22</f>
        <v>0</v>
      </c>
      <c r="F26" s="95">
        <f>订单信息!Q22</f>
        <v>0</v>
      </c>
      <c r="G26" s="95">
        <f>订单信息!AD22</f>
        <v>0</v>
      </c>
      <c r="H26" s="94">
        <f>订单信息!T22</f>
        <v>0</v>
      </c>
      <c r="I26" s="94">
        <f>订单信息!S22</f>
        <v>0</v>
      </c>
      <c r="J26" s="96">
        <f>订单信息!AK22</f>
        <v>0</v>
      </c>
      <c r="K26" s="33">
        <f t="shared" si="0"/>
        <v>0</v>
      </c>
    </row>
    <row r="27" s="33" customFormat="1" customHeight="1" spans="2:11">
      <c r="B27" s="347" t="s">
        <v>226</v>
      </c>
      <c r="C27" s="92">
        <f>订单信息!W23</f>
        <v>0</v>
      </c>
      <c r="D27" s="93">
        <f>订单信息!Z23</f>
        <v>0</v>
      </c>
      <c r="E27" s="94">
        <f>订单信息!R23</f>
        <v>0</v>
      </c>
      <c r="F27" s="95">
        <f>订单信息!Q23</f>
        <v>0</v>
      </c>
      <c r="G27" s="95">
        <f>订单信息!AD23</f>
        <v>0</v>
      </c>
      <c r="H27" s="94">
        <f>订单信息!T23</f>
        <v>0</v>
      </c>
      <c r="I27" s="94">
        <f>订单信息!S23</f>
        <v>0</v>
      </c>
      <c r="J27" s="96">
        <f>订单信息!AK23</f>
        <v>0</v>
      </c>
      <c r="K27" s="33">
        <f t="shared" si="0"/>
        <v>0</v>
      </c>
    </row>
    <row r="28" s="33" customFormat="1" customHeight="1" spans="2:11">
      <c r="B28" s="347" t="s">
        <v>227</v>
      </c>
      <c r="C28" s="92">
        <f>[2]订单信息!X24</f>
        <v>0</v>
      </c>
      <c r="D28" s="93">
        <f>[2]订单信息!AA24</f>
        <v>0</v>
      </c>
      <c r="E28" s="97">
        <f>[2]订单信息!S24</f>
        <v>0</v>
      </c>
      <c r="F28" s="98">
        <f>[2]订单信息!R24</f>
        <v>0</v>
      </c>
      <c r="G28" s="98">
        <f>[2]订单信息!AE24</f>
        <v>0</v>
      </c>
      <c r="H28" s="97">
        <f>[2]订单信息!U24</f>
        <v>0</v>
      </c>
      <c r="I28" s="97">
        <f>[2]订单信息!T24</f>
        <v>0</v>
      </c>
      <c r="J28" s="96">
        <f>[2]订单信息!AK24</f>
        <v>0</v>
      </c>
      <c r="K28" s="33">
        <f t="shared" si="0"/>
        <v>0</v>
      </c>
    </row>
    <row r="29" s="33" customFormat="1" customHeight="1" spans="2:11">
      <c r="B29" s="347" t="s">
        <v>228</v>
      </c>
      <c r="C29" s="92">
        <f>[2]订单信息!X25</f>
        <v>0</v>
      </c>
      <c r="D29" s="93">
        <f>[2]订单信息!AA25</f>
        <v>0</v>
      </c>
      <c r="E29" s="97">
        <f>[2]订单信息!S25</f>
        <v>0</v>
      </c>
      <c r="F29" s="98">
        <f>[2]订单信息!R25</f>
        <v>0</v>
      </c>
      <c r="G29" s="98">
        <f>[2]订单信息!AE25</f>
        <v>0</v>
      </c>
      <c r="H29" s="97">
        <f>[2]订单信息!U25</f>
        <v>0</v>
      </c>
      <c r="I29" s="97">
        <f>[2]订单信息!T25</f>
        <v>0</v>
      </c>
      <c r="J29" s="96">
        <f>[2]订单信息!AK25</f>
        <v>0</v>
      </c>
      <c r="K29" s="33">
        <f t="shared" si="0"/>
        <v>0</v>
      </c>
    </row>
    <row r="30" s="33" customFormat="1" customHeight="1" spans="2:11">
      <c r="B30" s="347" t="s">
        <v>229</v>
      </c>
      <c r="C30" s="92">
        <f>[2]订单信息!X26</f>
        <v>0</v>
      </c>
      <c r="D30" s="93">
        <f>[2]订单信息!AA26</f>
        <v>0</v>
      </c>
      <c r="E30" s="97">
        <f>[2]订单信息!S26</f>
        <v>0</v>
      </c>
      <c r="F30" s="98">
        <f>[2]订单信息!R26</f>
        <v>0</v>
      </c>
      <c r="G30" s="98">
        <f>[2]订单信息!AE26</f>
        <v>0</v>
      </c>
      <c r="H30" s="97">
        <f>[2]订单信息!U26</f>
        <v>0</v>
      </c>
      <c r="I30" s="97">
        <f>[2]订单信息!T26</f>
        <v>0</v>
      </c>
      <c r="J30" s="96">
        <f>[2]订单信息!AK26</f>
        <v>0</v>
      </c>
      <c r="K30" s="33">
        <f t="shared" si="0"/>
        <v>0</v>
      </c>
    </row>
    <row r="31" s="33" customFormat="1" customHeight="1" spans="2:11">
      <c r="B31" s="347" t="s">
        <v>230</v>
      </c>
      <c r="C31" s="92">
        <f>[2]订单信息!X27</f>
        <v>0</v>
      </c>
      <c r="D31" s="93">
        <f>[2]订单信息!AA27</f>
        <v>0</v>
      </c>
      <c r="E31" s="97">
        <f>[2]订单信息!S27</f>
        <v>0</v>
      </c>
      <c r="F31" s="98">
        <f>[2]订单信息!R27</f>
        <v>0</v>
      </c>
      <c r="G31" s="98">
        <f>[2]订单信息!AE27</f>
        <v>0</v>
      </c>
      <c r="H31" s="97">
        <f>[2]订单信息!U27</f>
        <v>0</v>
      </c>
      <c r="I31" s="97">
        <f>[2]订单信息!T27</f>
        <v>0</v>
      </c>
      <c r="J31" s="96">
        <f>[2]订单信息!AK27</f>
        <v>0</v>
      </c>
      <c r="K31" s="33">
        <f t="shared" si="0"/>
        <v>0</v>
      </c>
    </row>
    <row r="32" s="33" customFormat="1" customHeight="1" spans="2:11">
      <c r="B32" s="347" t="s">
        <v>231</v>
      </c>
      <c r="C32" s="92">
        <f>[2]订单信息!X28</f>
        <v>0</v>
      </c>
      <c r="D32" s="93">
        <f>[2]订单信息!AA28</f>
        <v>0</v>
      </c>
      <c r="E32" s="97">
        <f>[2]订单信息!S28</f>
        <v>0</v>
      </c>
      <c r="F32" s="98">
        <f>[2]订单信息!R28</f>
        <v>0</v>
      </c>
      <c r="G32" s="98">
        <f>[2]订单信息!AE28</f>
        <v>0</v>
      </c>
      <c r="H32" s="97">
        <f>[2]订单信息!U28</f>
        <v>0</v>
      </c>
      <c r="I32" s="97">
        <f>[2]订单信息!T28</f>
        <v>0</v>
      </c>
      <c r="J32" s="96">
        <f>[2]订单信息!AK28</f>
        <v>0</v>
      </c>
      <c r="K32" s="33">
        <f t="shared" si="0"/>
        <v>0</v>
      </c>
    </row>
    <row r="33" s="33" customFormat="1" customHeight="1" spans="2:11">
      <c r="B33" s="347" t="s">
        <v>232</v>
      </c>
      <c r="C33" s="92">
        <f>[2]订单信息!X29</f>
        <v>0</v>
      </c>
      <c r="D33" s="93">
        <f>[2]订单信息!AA29</f>
        <v>0</v>
      </c>
      <c r="E33" s="97">
        <f>[2]订单信息!S29</f>
        <v>0</v>
      </c>
      <c r="F33" s="98">
        <f>[2]订单信息!R29</f>
        <v>0</v>
      </c>
      <c r="G33" s="98">
        <f>[2]订单信息!AE29</f>
        <v>0</v>
      </c>
      <c r="H33" s="97">
        <f>[2]订单信息!U29</f>
        <v>0</v>
      </c>
      <c r="I33" s="97">
        <f>[2]订单信息!T29</f>
        <v>0</v>
      </c>
      <c r="J33" s="96">
        <f>[2]订单信息!AK29</f>
        <v>0</v>
      </c>
      <c r="K33" s="33">
        <f t="shared" si="0"/>
        <v>0</v>
      </c>
    </row>
    <row r="34" s="33" customFormat="1" customHeight="1" spans="2:11">
      <c r="B34" s="347" t="s">
        <v>233</v>
      </c>
      <c r="C34" s="92">
        <f>[2]订单信息!X30</f>
        <v>0</v>
      </c>
      <c r="D34" s="93">
        <f>[2]订单信息!AA30</f>
        <v>0</v>
      </c>
      <c r="E34" s="97">
        <f>[2]订单信息!S30</f>
        <v>0</v>
      </c>
      <c r="F34" s="98">
        <f>[2]订单信息!R30</f>
        <v>0</v>
      </c>
      <c r="G34" s="98">
        <f>[2]订单信息!AE30</f>
        <v>0</v>
      </c>
      <c r="H34" s="97">
        <f>[2]订单信息!U30</f>
        <v>0</v>
      </c>
      <c r="I34" s="97">
        <f>[2]订单信息!T30</f>
        <v>0</v>
      </c>
      <c r="J34" s="96">
        <f>[2]订单信息!AK30</f>
        <v>0</v>
      </c>
      <c r="K34" s="33">
        <f t="shared" si="0"/>
        <v>0</v>
      </c>
    </row>
    <row r="35" s="33" customFormat="1" customHeight="1" spans="2:11">
      <c r="B35" s="347" t="s">
        <v>234</v>
      </c>
      <c r="C35" s="92">
        <f>[2]订单信息!X31</f>
        <v>0</v>
      </c>
      <c r="D35" s="93">
        <f>[2]订单信息!AA31</f>
        <v>0</v>
      </c>
      <c r="E35" s="97">
        <f>[2]订单信息!S31</f>
        <v>0</v>
      </c>
      <c r="F35" s="98">
        <f>[2]订单信息!R31</f>
        <v>0</v>
      </c>
      <c r="G35" s="98">
        <f>[2]订单信息!AE31</f>
        <v>0</v>
      </c>
      <c r="H35" s="97">
        <f>[2]订单信息!U31</f>
        <v>0</v>
      </c>
      <c r="I35" s="97">
        <f>[2]订单信息!T31</f>
        <v>0</v>
      </c>
      <c r="J35" s="96">
        <f>[2]订单信息!AK31</f>
        <v>0</v>
      </c>
      <c r="K35" s="33">
        <f t="shared" si="0"/>
        <v>0</v>
      </c>
    </row>
    <row r="36" s="33" customFormat="1" customHeight="1" spans="2:11">
      <c r="B36" s="347" t="s">
        <v>235</v>
      </c>
      <c r="C36" s="92">
        <f>[2]订单信息!X32</f>
        <v>0</v>
      </c>
      <c r="D36" s="93">
        <f>[2]订单信息!AA32</f>
        <v>0</v>
      </c>
      <c r="E36" s="97">
        <f>[2]订单信息!S32</f>
        <v>0</v>
      </c>
      <c r="F36" s="98">
        <f>[2]订单信息!R32</f>
        <v>0</v>
      </c>
      <c r="G36" s="98">
        <f>[2]订单信息!AE32</f>
        <v>0</v>
      </c>
      <c r="H36" s="97">
        <f>[2]订单信息!U32</f>
        <v>0</v>
      </c>
      <c r="I36" s="97">
        <f>[2]订单信息!T32</f>
        <v>0</v>
      </c>
      <c r="J36" s="96">
        <f>[2]订单信息!AK32</f>
        <v>0</v>
      </c>
      <c r="K36" s="33">
        <f t="shared" si="0"/>
        <v>0</v>
      </c>
    </row>
    <row r="37" s="33" customFormat="1" customHeight="1" spans="2:11">
      <c r="B37" s="347" t="s">
        <v>236</v>
      </c>
      <c r="C37" s="92">
        <f>[2]订单信息!X33</f>
        <v>0</v>
      </c>
      <c r="D37" s="93">
        <f>[2]订单信息!AA33</f>
        <v>0</v>
      </c>
      <c r="E37" s="97">
        <f>[2]订单信息!S33</f>
        <v>0</v>
      </c>
      <c r="F37" s="98">
        <f>[2]订单信息!R33</f>
        <v>0</v>
      </c>
      <c r="G37" s="98">
        <f>[2]订单信息!AE33</f>
        <v>0</v>
      </c>
      <c r="H37" s="97">
        <f>[2]订单信息!U33</f>
        <v>0</v>
      </c>
      <c r="I37" s="97">
        <f>[2]订单信息!T33</f>
        <v>0</v>
      </c>
      <c r="J37" s="96">
        <f>[2]订单信息!AK33</f>
        <v>0</v>
      </c>
      <c r="K37" s="33">
        <f t="shared" si="0"/>
        <v>0</v>
      </c>
    </row>
    <row r="38" s="33" customFormat="1" customHeight="1" spans="2:11">
      <c r="B38" s="347" t="s">
        <v>237</v>
      </c>
      <c r="C38" s="92">
        <f>[2]订单信息!X34</f>
        <v>0</v>
      </c>
      <c r="D38" s="93">
        <f>[2]订单信息!AA34</f>
        <v>0</v>
      </c>
      <c r="E38" s="97">
        <f>[2]订单信息!S34</f>
        <v>0</v>
      </c>
      <c r="F38" s="98">
        <f>[2]订单信息!R34</f>
        <v>0</v>
      </c>
      <c r="G38" s="98">
        <f>[2]订单信息!AE34</f>
        <v>0</v>
      </c>
      <c r="H38" s="97">
        <f>[2]订单信息!U34</f>
        <v>0</v>
      </c>
      <c r="I38" s="97">
        <f>[2]订单信息!T34</f>
        <v>0</v>
      </c>
      <c r="J38" s="96">
        <f>[2]订单信息!AK34</f>
        <v>0</v>
      </c>
      <c r="K38" s="33">
        <f t="shared" si="0"/>
        <v>0</v>
      </c>
    </row>
    <row r="39" s="33" customFormat="1" customHeight="1" spans="2:11">
      <c r="B39" s="347" t="s">
        <v>238</v>
      </c>
      <c r="C39" s="92">
        <f>[2]订单信息!X35</f>
        <v>0</v>
      </c>
      <c r="D39" s="93">
        <f>[2]订单信息!AA35</f>
        <v>0</v>
      </c>
      <c r="E39" s="97">
        <f>[2]订单信息!S35</f>
        <v>0</v>
      </c>
      <c r="F39" s="98">
        <f>[2]订单信息!R35</f>
        <v>0</v>
      </c>
      <c r="G39" s="98">
        <f>[2]订单信息!AE35</f>
        <v>0</v>
      </c>
      <c r="H39" s="97">
        <f>[2]订单信息!U35</f>
        <v>0</v>
      </c>
      <c r="I39" s="97">
        <f>[2]订单信息!T35</f>
        <v>0</v>
      </c>
      <c r="J39" s="96">
        <f>[2]订单信息!AK35</f>
        <v>0</v>
      </c>
      <c r="K39" s="33">
        <f t="shared" si="0"/>
        <v>0</v>
      </c>
    </row>
    <row r="40" s="33" customFormat="1" customHeight="1" spans="2:11">
      <c r="B40" s="347" t="s">
        <v>239</v>
      </c>
      <c r="C40" s="92">
        <f>[2]订单信息!X36</f>
        <v>0</v>
      </c>
      <c r="D40" s="93">
        <f>[2]订单信息!AA36</f>
        <v>0</v>
      </c>
      <c r="E40" s="97">
        <f>[2]订单信息!S36</f>
        <v>0</v>
      </c>
      <c r="F40" s="98">
        <f>[2]订单信息!R36</f>
        <v>0</v>
      </c>
      <c r="G40" s="98">
        <f>[2]订单信息!AE36</f>
        <v>0</v>
      </c>
      <c r="H40" s="97">
        <f>[2]订单信息!U36</f>
        <v>0</v>
      </c>
      <c r="I40" s="97">
        <f>[2]订单信息!T36</f>
        <v>0</v>
      </c>
      <c r="J40" s="96">
        <f>[2]订单信息!AK36</f>
        <v>0</v>
      </c>
      <c r="K40" s="33">
        <f t="shared" si="0"/>
        <v>0</v>
      </c>
    </row>
    <row r="41" s="33" customFormat="1" customHeight="1" spans="2:11">
      <c r="B41" s="347" t="s">
        <v>240</v>
      </c>
      <c r="C41" s="92">
        <f>[2]订单信息!X37</f>
        <v>0</v>
      </c>
      <c r="D41" s="93">
        <f>[2]订单信息!AA37</f>
        <v>0</v>
      </c>
      <c r="E41" s="97">
        <f>[2]订单信息!S37</f>
        <v>0</v>
      </c>
      <c r="F41" s="98">
        <f>[2]订单信息!R37</f>
        <v>0</v>
      </c>
      <c r="G41" s="98">
        <f>[2]订单信息!AE37</f>
        <v>0</v>
      </c>
      <c r="H41" s="97">
        <f>[2]订单信息!U37</f>
        <v>0</v>
      </c>
      <c r="I41" s="97">
        <f>[2]订单信息!T37</f>
        <v>0</v>
      </c>
      <c r="J41" s="96">
        <f>[2]订单信息!AK37</f>
        <v>0</v>
      </c>
      <c r="K41" s="33">
        <f t="shared" si="0"/>
        <v>0</v>
      </c>
    </row>
    <row r="42" s="33" customFormat="1" customHeight="1" spans="2:11">
      <c r="B42" s="347" t="s">
        <v>241</v>
      </c>
      <c r="C42" s="92">
        <f>[2]订单信息!X38</f>
        <v>0</v>
      </c>
      <c r="D42" s="93">
        <f>[2]订单信息!AA38</f>
        <v>0</v>
      </c>
      <c r="E42" s="97">
        <f>[2]订单信息!S38</f>
        <v>0</v>
      </c>
      <c r="F42" s="98">
        <f>[2]订单信息!R38</f>
        <v>0</v>
      </c>
      <c r="G42" s="98">
        <f>[2]订单信息!AE38</f>
        <v>0</v>
      </c>
      <c r="H42" s="97">
        <f>[2]订单信息!U38</f>
        <v>0</v>
      </c>
      <c r="I42" s="97">
        <f>[2]订单信息!T38</f>
        <v>0</v>
      </c>
      <c r="J42" s="96">
        <f>[2]订单信息!AK38</f>
        <v>0</v>
      </c>
      <c r="K42" s="33">
        <f t="shared" si="0"/>
        <v>0</v>
      </c>
    </row>
    <row r="43" s="33" customFormat="1" customHeight="1" spans="2:11">
      <c r="B43" s="347" t="s">
        <v>242</v>
      </c>
      <c r="C43" s="92">
        <f>[2]订单信息!X39</f>
        <v>0</v>
      </c>
      <c r="D43" s="93">
        <f>[2]订单信息!AA39</f>
        <v>0</v>
      </c>
      <c r="E43" s="97">
        <f>[2]订单信息!S39</f>
        <v>0</v>
      </c>
      <c r="F43" s="98">
        <f>[2]订单信息!R39</f>
        <v>0</v>
      </c>
      <c r="G43" s="98">
        <f>[2]订单信息!AE39</f>
        <v>0</v>
      </c>
      <c r="H43" s="97">
        <f>[2]订单信息!U39</f>
        <v>0</v>
      </c>
      <c r="I43" s="97">
        <f>[2]订单信息!T39</f>
        <v>0</v>
      </c>
      <c r="J43" s="96">
        <f>[2]订单信息!AK39</f>
        <v>0</v>
      </c>
      <c r="K43" s="33">
        <f t="shared" si="0"/>
        <v>0</v>
      </c>
    </row>
    <row r="44" s="33" customFormat="1" customHeight="1" spans="2:11">
      <c r="B44" s="347" t="s">
        <v>243</v>
      </c>
      <c r="C44" s="92">
        <f>[2]订单信息!X40</f>
        <v>0</v>
      </c>
      <c r="D44" s="93">
        <f>[2]订单信息!AA40</f>
        <v>0</v>
      </c>
      <c r="E44" s="97">
        <f>[2]订单信息!S40</f>
        <v>0</v>
      </c>
      <c r="F44" s="98">
        <f>[2]订单信息!R40</f>
        <v>0</v>
      </c>
      <c r="G44" s="98">
        <f>[2]订单信息!AE40</f>
        <v>0</v>
      </c>
      <c r="H44" s="97">
        <f>[2]订单信息!U40</f>
        <v>0</v>
      </c>
      <c r="I44" s="97">
        <f>[2]订单信息!T40</f>
        <v>0</v>
      </c>
      <c r="J44" s="96">
        <f>[2]订单信息!AK40</f>
        <v>0</v>
      </c>
      <c r="K44" s="33">
        <f t="shared" si="0"/>
        <v>0</v>
      </c>
    </row>
    <row r="45" s="33" customFormat="1" customHeight="1" spans="2:11">
      <c r="B45" s="347" t="s">
        <v>244</v>
      </c>
      <c r="C45" s="92">
        <f>[2]订单信息!X41</f>
        <v>0</v>
      </c>
      <c r="D45" s="93">
        <f>[2]订单信息!AA41</f>
        <v>0</v>
      </c>
      <c r="E45" s="97">
        <f>[2]订单信息!S41</f>
        <v>0</v>
      </c>
      <c r="F45" s="98">
        <f>[2]订单信息!R41</f>
        <v>0</v>
      </c>
      <c r="G45" s="98">
        <f>[2]订单信息!AE41</f>
        <v>0</v>
      </c>
      <c r="H45" s="97">
        <f>[2]订单信息!U41</f>
        <v>0</v>
      </c>
      <c r="I45" s="97">
        <f>[2]订单信息!T41</f>
        <v>0</v>
      </c>
      <c r="J45" s="96">
        <f>[2]订单信息!AK41</f>
        <v>0</v>
      </c>
      <c r="K45" s="33">
        <f t="shared" si="0"/>
        <v>0</v>
      </c>
    </row>
    <row r="46" s="33" customFormat="1" customHeight="1" spans="2:11">
      <c r="B46" s="347" t="s">
        <v>245</v>
      </c>
      <c r="C46" s="92">
        <f>[2]订单信息!X42</f>
        <v>0</v>
      </c>
      <c r="D46" s="93">
        <f>[2]订单信息!AA42</f>
        <v>0</v>
      </c>
      <c r="E46" s="97">
        <f>[2]订单信息!S42</f>
        <v>0</v>
      </c>
      <c r="F46" s="98">
        <f>[2]订单信息!R42</f>
        <v>0</v>
      </c>
      <c r="G46" s="98">
        <f>[2]订单信息!AE42</f>
        <v>0</v>
      </c>
      <c r="H46" s="97">
        <f>[2]订单信息!U42</f>
        <v>0</v>
      </c>
      <c r="I46" s="97">
        <f>[2]订单信息!T42</f>
        <v>0</v>
      </c>
      <c r="J46" s="96">
        <f>[2]订单信息!AK42</f>
        <v>0</v>
      </c>
      <c r="K46" s="33">
        <f t="shared" si="0"/>
        <v>0</v>
      </c>
    </row>
    <row r="47" s="33" customFormat="1" customHeight="1" spans="2:11">
      <c r="B47" s="347" t="s">
        <v>246</v>
      </c>
      <c r="C47" s="92">
        <f>[2]订单信息!X43</f>
        <v>0</v>
      </c>
      <c r="D47" s="93">
        <f>[2]订单信息!AA43</f>
        <v>0</v>
      </c>
      <c r="E47" s="97">
        <f>[2]订单信息!S43</f>
        <v>0</v>
      </c>
      <c r="F47" s="98">
        <f>[2]订单信息!R43</f>
        <v>0</v>
      </c>
      <c r="G47" s="98">
        <f>[2]订单信息!AE43</f>
        <v>0</v>
      </c>
      <c r="H47" s="97">
        <f>[2]订单信息!U43</f>
        <v>0</v>
      </c>
      <c r="I47" s="97">
        <f>[2]订单信息!T43</f>
        <v>0</v>
      </c>
      <c r="J47" s="96">
        <f>[2]订单信息!AK43</f>
        <v>0</v>
      </c>
      <c r="K47" s="33">
        <f t="shared" si="0"/>
        <v>0</v>
      </c>
    </row>
    <row r="48" s="33" customFormat="1" customHeight="1" spans="2:11">
      <c r="B48" s="347" t="s">
        <v>247</v>
      </c>
      <c r="C48" s="92">
        <f>[2]订单信息!X44</f>
        <v>0</v>
      </c>
      <c r="D48" s="93">
        <f>[2]订单信息!AA44</f>
        <v>0</v>
      </c>
      <c r="E48" s="97">
        <f>[2]订单信息!S44</f>
        <v>0</v>
      </c>
      <c r="F48" s="98">
        <f>[2]订单信息!R44</f>
        <v>0</v>
      </c>
      <c r="G48" s="98">
        <f>[2]订单信息!AE44</f>
        <v>0</v>
      </c>
      <c r="H48" s="97">
        <f>[2]订单信息!U44</f>
        <v>0</v>
      </c>
      <c r="I48" s="97">
        <f>[2]订单信息!T44</f>
        <v>0</v>
      </c>
      <c r="J48" s="96">
        <f>[2]订单信息!AK44</f>
        <v>0</v>
      </c>
      <c r="K48" s="33">
        <f t="shared" si="0"/>
        <v>0</v>
      </c>
    </row>
    <row r="49" s="33" customFormat="1" customHeight="1" spans="2:11">
      <c r="B49" s="347" t="s">
        <v>248</v>
      </c>
      <c r="C49" s="92">
        <f>[2]订单信息!X45</f>
        <v>0</v>
      </c>
      <c r="D49" s="93">
        <f>[2]订单信息!AA45</f>
        <v>0</v>
      </c>
      <c r="E49" s="97">
        <f>[2]订单信息!S45</f>
        <v>0</v>
      </c>
      <c r="F49" s="98">
        <f>[2]订单信息!R45</f>
        <v>0</v>
      </c>
      <c r="G49" s="98">
        <f>[2]订单信息!AE45</f>
        <v>0</v>
      </c>
      <c r="H49" s="97">
        <f>[2]订单信息!U45</f>
        <v>0</v>
      </c>
      <c r="I49" s="97">
        <f>[2]订单信息!T45</f>
        <v>0</v>
      </c>
      <c r="J49" s="96">
        <f>[2]订单信息!AK45</f>
        <v>0</v>
      </c>
      <c r="K49" s="33">
        <f t="shared" si="0"/>
        <v>0</v>
      </c>
    </row>
    <row r="50" s="33" customFormat="1" customHeight="1" spans="2:11">
      <c r="B50" s="347" t="s">
        <v>249</v>
      </c>
      <c r="C50" s="92">
        <f>[2]订单信息!X46</f>
        <v>0</v>
      </c>
      <c r="D50" s="93">
        <f>[2]订单信息!AA46</f>
        <v>0</v>
      </c>
      <c r="E50" s="97">
        <f>[2]订单信息!S46</f>
        <v>0</v>
      </c>
      <c r="F50" s="98">
        <f>[2]订单信息!R46</f>
        <v>0</v>
      </c>
      <c r="G50" s="98">
        <f>[2]订单信息!AE46</f>
        <v>0</v>
      </c>
      <c r="H50" s="97">
        <f>[2]订单信息!U46</f>
        <v>0</v>
      </c>
      <c r="I50" s="97">
        <f>[2]订单信息!T46</f>
        <v>0</v>
      </c>
      <c r="J50" s="96">
        <f>[2]订单信息!AK46</f>
        <v>0</v>
      </c>
      <c r="K50" s="33">
        <f t="shared" si="0"/>
        <v>0</v>
      </c>
    </row>
    <row r="51" s="33" customFormat="1" customHeight="1" spans="2:11">
      <c r="B51" s="347" t="s">
        <v>250</v>
      </c>
      <c r="C51" s="92">
        <f>[2]订单信息!X47</f>
        <v>0</v>
      </c>
      <c r="D51" s="93">
        <f>[2]订单信息!AA47</f>
        <v>0</v>
      </c>
      <c r="E51" s="97">
        <f>[2]订单信息!S47</f>
        <v>0</v>
      </c>
      <c r="F51" s="98">
        <f>[2]订单信息!R47</f>
        <v>0</v>
      </c>
      <c r="G51" s="98">
        <f>[2]订单信息!AE47</f>
        <v>0</v>
      </c>
      <c r="H51" s="97">
        <f>[2]订单信息!U47</f>
        <v>0</v>
      </c>
      <c r="I51" s="97">
        <f>[2]订单信息!T47</f>
        <v>0</v>
      </c>
      <c r="J51" s="96">
        <f>[2]订单信息!AK47</f>
        <v>0</v>
      </c>
      <c r="K51" s="33">
        <f t="shared" si="0"/>
        <v>0</v>
      </c>
    </row>
    <row r="52" s="33" customFormat="1" customHeight="1" spans="2:11">
      <c r="B52" s="347" t="s">
        <v>251</v>
      </c>
      <c r="C52" s="92">
        <f>[2]订单信息!X48</f>
        <v>0</v>
      </c>
      <c r="D52" s="93">
        <f>[2]订单信息!AA48</f>
        <v>0</v>
      </c>
      <c r="E52" s="97">
        <f>[2]订单信息!S48</f>
        <v>0</v>
      </c>
      <c r="F52" s="98">
        <f>[2]订单信息!R48</f>
        <v>0</v>
      </c>
      <c r="G52" s="98">
        <f>[2]订单信息!AE48</f>
        <v>0</v>
      </c>
      <c r="H52" s="97">
        <f>[2]订单信息!U48</f>
        <v>0</v>
      </c>
      <c r="I52" s="97">
        <f>[2]订单信息!T48</f>
        <v>0</v>
      </c>
      <c r="J52" s="96">
        <f>[2]订单信息!AK48</f>
        <v>0</v>
      </c>
      <c r="K52" s="33">
        <f t="shared" si="0"/>
        <v>0</v>
      </c>
    </row>
    <row r="53" s="33" customFormat="1" customHeight="1" spans="2:11">
      <c r="B53" s="347" t="s">
        <v>252</v>
      </c>
      <c r="C53" s="92">
        <f>[2]订单信息!X49</f>
        <v>0</v>
      </c>
      <c r="D53" s="93">
        <f>[2]订单信息!AA49</f>
        <v>0</v>
      </c>
      <c r="E53" s="97">
        <f>[2]订单信息!S49</f>
        <v>0</v>
      </c>
      <c r="F53" s="98">
        <f>[2]订单信息!R49</f>
        <v>0</v>
      </c>
      <c r="G53" s="98">
        <f>[2]订单信息!AE49</f>
        <v>0</v>
      </c>
      <c r="H53" s="97">
        <f>[2]订单信息!U49</f>
        <v>0</v>
      </c>
      <c r="I53" s="97">
        <f>[2]订单信息!T49</f>
        <v>0</v>
      </c>
      <c r="J53" s="96">
        <f>[2]订单信息!AK49</f>
        <v>0</v>
      </c>
      <c r="K53" s="33">
        <f t="shared" si="0"/>
        <v>0</v>
      </c>
    </row>
    <row r="54" s="33" customFormat="1" customHeight="1" spans="2:11">
      <c r="B54" s="347" t="s">
        <v>253</v>
      </c>
      <c r="C54" s="92">
        <f>[2]订单信息!X50</f>
        <v>0</v>
      </c>
      <c r="D54" s="93">
        <f>[2]订单信息!AA50</f>
        <v>0</v>
      </c>
      <c r="E54" s="97">
        <f>[2]订单信息!S50</f>
        <v>0</v>
      </c>
      <c r="F54" s="98">
        <f>[2]订单信息!R50</f>
        <v>0</v>
      </c>
      <c r="G54" s="98">
        <f>[2]订单信息!AE50</f>
        <v>0</v>
      </c>
      <c r="H54" s="97">
        <f>[2]订单信息!U50</f>
        <v>0</v>
      </c>
      <c r="I54" s="97">
        <f>[2]订单信息!T50</f>
        <v>0</v>
      </c>
      <c r="J54" s="96">
        <f>[2]订单信息!AK50</f>
        <v>0</v>
      </c>
      <c r="K54" s="33">
        <f t="shared" si="0"/>
        <v>0</v>
      </c>
    </row>
    <row r="55" s="33" customFormat="1" customHeight="1" spans="2:11">
      <c r="B55" s="347" t="s">
        <v>254</v>
      </c>
      <c r="C55" s="92">
        <f>[2]订单信息!X51</f>
        <v>0</v>
      </c>
      <c r="D55" s="93">
        <f>[2]订单信息!AA51</f>
        <v>0</v>
      </c>
      <c r="E55" s="97">
        <f>[2]订单信息!S51</f>
        <v>0</v>
      </c>
      <c r="F55" s="98">
        <f>[2]订单信息!R51</f>
        <v>0</v>
      </c>
      <c r="G55" s="98">
        <f>[2]订单信息!AE51</f>
        <v>0</v>
      </c>
      <c r="H55" s="97">
        <f>[2]订单信息!U51</f>
        <v>0</v>
      </c>
      <c r="I55" s="97">
        <f>[2]订单信息!T51</f>
        <v>0</v>
      </c>
      <c r="J55" s="96">
        <f>[2]订单信息!AK51</f>
        <v>0</v>
      </c>
      <c r="K55" s="33">
        <f t="shared" si="0"/>
        <v>0</v>
      </c>
    </row>
    <row r="56" s="33" customFormat="1" customHeight="1" spans="2:11">
      <c r="B56" s="91"/>
      <c r="C56" s="92"/>
      <c r="D56" s="93"/>
      <c r="E56" s="97"/>
      <c r="F56" s="98"/>
      <c r="G56" s="98"/>
      <c r="H56" s="97"/>
      <c r="I56" s="97"/>
      <c r="J56" s="96"/>
    </row>
    <row r="57" s="33" customFormat="1" customHeight="1" spans="2:11">
      <c r="B57" s="91"/>
      <c r="C57" s="92"/>
      <c r="D57" s="93"/>
      <c r="E57" s="97"/>
      <c r="F57" s="98"/>
      <c r="G57" s="98"/>
      <c r="H57" s="97"/>
      <c r="I57" s="97"/>
      <c r="J57" s="96"/>
    </row>
    <row r="58" s="33" customFormat="1" customHeight="1" spans="2:11">
      <c r="B58" s="99"/>
      <c r="C58" s="100"/>
      <c r="D58" s="101"/>
      <c r="E58" s="97"/>
      <c r="F58" s="98"/>
      <c r="G58" s="98"/>
      <c r="H58" s="97"/>
      <c r="I58" s="97"/>
      <c r="J58" s="96"/>
    </row>
    <row r="59" s="33" customFormat="1" customHeight="1" spans="2:11">
      <c r="B59" s="102" t="s">
        <v>255</v>
      </c>
      <c r="C59" s="103"/>
      <c r="D59" s="103"/>
      <c r="E59" s="104">
        <f>SUM(E6:E58)</f>
        <v>5</v>
      </c>
      <c r="F59" s="105">
        <f>SUM(F6:F58)</f>
        <v>6</v>
      </c>
      <c r="G59" s="105"/>
      <c r="H59" s="106">
        <f>SUM(H6:H58)</f>
        <v>34.41</v>
      </c>
      <c r="I59" s="106">
        <f>SUM(I6:I58)</f>
        <v>36.29</v>
      </c>
      <c r="J59" s="107"/>
    </row>
    <row r="60" s="34" customFormat="1" customHeight="1" spans="2:11">
      <c r="B60" s="108"/>
      <c r="C60" s="108"/>
      <c r="D60" s="109"/>
      <c r="E60" s="35"/>
      <c r="F60" s="35"/>
      <c r="G60" s="35"/>
      <c r="H60" s="110"/>
      <c r="I60" s="35"/>
      <c r="J60" s="35"/>
    </row>
    <row r="61" s="34" customFormat="1" customHeight="1" spans="2:11">
      <c r="B61" s="111"/>
      <c r="C61" s="112"/>
      <c r="D61" s="109"/>
      <c r="I61" s="113"/>
    </row>
    <row r="62" s="34" customFormat="1" customHeight="1" spans="2:11">
      <c r="B62" s="114"/>
      <c r="C62" s="109"/>
      <c r="D62" s="109"/>
      <c r="E62" s="35"/>
      <c r="F62" s="35"/>
      <c r="G62" s="35"/>
      <c r="I62" s="78"/>
      <c r="J62" s="35"/>
    </row>
    <row r="63" s="34" customFormat="1" ht="91.9" customHeight="1" spans="2:11">
      <c r="B63" s="114"/>
      <c r="C63" s="114"/>
      <c r="D63" s="114"/>
      <c r="E63" s="35"/>
      <c r="F63" s="35"/>
      <c r="G63" s="35"/>
    </row>
    <row r="64" s="34" customFormat="1" ht="17.25" customHeight="1" spans="2:11">
      <c r="B64" s="114"/>
      <c r="C64" s="114"/>
      <c r="D64" s="114"/>
    </row>
    <row r="65" s="34" customFormat="1" ht="17.25" customHeight="1" spans="2:4">
      <c r="B65" s="114"/>
      <c r="C65" s="114"/>
      <c r="D65" s="114"/>
    </row>
    <row r="66" s="34" customFormat="1" ht="17.25" customHeight="1"/>
    <row r="67" s="34" customFormat="1" ht="17.25" customHeight="1"/>
    <row r="68" s="34" customFormat="1" ht="10.2"/>
    <row r="69" s="34" customFormat="1" ht="10.2"/>
    <row r="70" s="34" customFormat="1" ht="10.2"/>
    <row r="71" s="34" customFormat="1" ht="10.2"/>
    <row r="72" s="34" customFormat="1" ht="10.2"/>
    <row r="73" s="34" customFormat="1" ht="10.2"/>
    <row r="74" s="34" customFormat="1" ht="10.2"/>
    <row r="75" s="34" customFormat="1" ht="10.2"/>
    <row r="76" s="34" customFormat="1" ht="10.2"/>
    <row r="77" s="34" customFormat="1" ht="10.2"/>
    <row r="78" s="34" customFormat="1" ht="10.2"/>
    <row r="79" s="34" customFormat="1" ht="10.2"/>
    <row r="80" s="34" customFormat="1" ht="10.2"/>
    <row r="81" s="34" customFormat="1" ht="10.2"/>
    <row r="82" s="34" customFormat="1" ht="10.2"/>
    <row r="83" s="34" customFormat="1" ht="10.2"/>
    <row r="84" s="34" customFormat="1" ht="10.2"/>
    <row r="85" s="34" customFormat="1" ht="10.2"/>
    <row r="86" s="34" customFormat="1" ht="10.2"/>
    <row r="87" s="34" customFormat="1" ht="10.2"/>
    <row r="88" s="34" customFormat="1" ht="10.2"/>
    <row r="89" s="34" customFormat="1" ht="10.2"/>
    <row r="90" s="34" customFormat="1" ht="10.2"/>
    <row r="91" s="34" customFormat="1" ht="10.2"/>
    <row r="92" s="34" customFormat="1" ht="10.2"/>
    <row r="93" s="34" customFormat="1" ht="10.2"/>
    <row r="94" s="34" customFormat="1" ht="10.2"/>
    <row r="95" s="34" customFormat="1" ht="10.2"/>
    <row r="96" s="34" customFormat="1" ht="10.2"/>
    <row r="97" s="34" customFormat="1" ht="10.2"/>
    <row r="98" s="34" customFormat="1" ht="10.2"/>
    <row r="99" s="34" customFormat="1" ht="10.2"/>
    <row r="100" s="34" customFormat="1" ht="10.2"/>
    <row r="101" s="34" customFormat="1" ht="10.2"/>
    <row r="102" s="34" customFormat="1" ht="10.2"/>
    <row r="103" s="34" customFormat="1" ht="10.2"/>
    <row r="104" s="34" customFormat="1" ht="10.2"/>
    <row r="105" s="34" customFormat="1" ht="10.2"/>
    <row r="106" s="34" customFormat="1" ht="10.2"/>
    <row r="107" s="34" customFormat="1" ht="10.2"/>
    <row r="108" s="34" customFormat="1" ht="10.2"/>
    <row r="109" s="34" customFormat="1" ht="10.2"/>
    <row r="110" s="34" customFormat="1" ht="10.2"/>
    <row r="111" s="34" customFormat="1" ht="10.2"/>
    <row r="112" s="34" customFormat="1" ht="10.2"/>
    <row r="113" s="34" customFormat="1" ht="10.2"/>
    <row r="114" s="34" customFormat="1" ht="10.2"/>
    <row r="115" s="34" customFormat="1" ht="10.2"/>
    <row r="116" s="34" customFormat="1" ht="10.2"/>
    <row r="117" s="34" customFormat="1" ht="10.2"/>
    <row r="118" s="34" customFormat="1" ht="10.2"/>
    <row r="119" s="34" customFormat="1" ht="10.2"/>
    <row r="120" s="34" customFormat="1" ht="10.2"/>
    <row r="121" s="34" customFormat="1" ht="10.2"/>
    <row r="122" s="34" customFormat="1" ht="10.2"/>
    <row r="123" s="34" customFormat="1" ht="10.2"/>
    <row r="124" s="34" customFormat="1" ht="10.2"/>
    <row r="125" s="34" customFormat="1" ht="10.2"/>
    <row r="126" s="34" customFormat="1" ht="10.2"/>
    <row r="127" s="34" customFormat="1" ht="10.2"/>
    <row r="128" s="34" customFormat="1" ht="10.2"/>
    <row r="129" s="34" customFormat="1" ht="10.2"/>
    <row r="130" s="34" customFormat="1" ht="10.2"/>
    <row r="131" s="34" customFormat="1" ht="10.2"/>
    <row r="132" s="34" customFormat="1" ht="10.2"/>
    <row r="133" s="34" customFormat="1" ht="10.2"/>
    <row r="134" s="34" customFormat="1" ht="10.2"/>
    <row r="135" s="34" customFormat="1" ht="10.2"/>
    <row r="136" s="34" customFormat="1" ht="10.2"/>
    <row r="137" s="34" customFormat="1" ht="10.2"/>
    <row r="138" s="34" customFormat="1" ht="10.2"/>
    <row r="139" s="34" customFormat="1" ht="10.2"/>
    <row r="140" s="34" customFormat="1" ht="10.2"/>
    <row r="141" s="34" customFormat="1" ht="10.2"/>
    <row r="142" s="34" customFormat="1" ht="10.2"/>
    <row r="143" s="34" customFormat="1" ht="10.2"/>
    <row r="144" s="34" customFormat="1" ht="10.2"/>
    <row r="145" s="34" customFormat="1" ht="10.2"/>
    <row r="146" s="34" customFormat="1" ht="10.2"/>
    <row r="147" s="34" customFormat="1" ht="10.2"/>
    <row r="148" s="34" customFormat="1" ht="10.2"/>
    <row r="149" s="34" customFormat="1" ht="10.2"/>
    <row r="150" s="34" customFormat="1" ht="10.2"/>
    <row r="151" s="34" customFormat="1" ht="10.2"/>
    <row r="152" s="34" customFormat="1" ht="10.2"/>
    <row r="153" s="34" customFormat="1" ht="10.2"/>
    <row r="154" s="34" customFormat="1" ht="10.2"/>
    <row r="155" s="34" customFormat="1" ht="10.2"/>
    <row r="156" s="34" customFormat="1" ht="10.2"/>
    <row r="157" s="34" customFormat="1" ht="10.2"/>
    <row r="158" s="34" customFormat="1" ht="10.2"/>
    <row r="159" s="34" customFormat="1" ht="10.2"/>
    <row r="160" s="34" customFormat="1" ht="10.2"/>
    <row r="161" s="34" customFormat="1" ht="10.2"/>
    <row r="162" s="34" customFormat="1" ht="10.2"/>
    <row r="163" s="34" customFormat="1" ht="10.2"/>
    <row r="164" s="34" customFormat="1" ht="10.2"/>
    <row r="165" s="34" customFormat="1" ht="10.2"/>
    <row r="166" s="34" customFormat="1" ht="10.2"/>
    <row r="167" s="34" customFormat="1" ht="10.2"/>
    <row r="168" s="34" customFormat="1" ht="10.2"/>
    <row r="169" s="34" customFormat="1" ht="10.2"/>
    <row r="170" s="34" customFormat="1" ht="10.2"/>
    <row r="171" s="34" customFormat="1" ht="10.2"/>
    <row r="172" s="34" customFormat="1" ht="10.2"/>
    <row r="173" s="34" customFormat="1" ht="10.2"/>
  </sheetData>
  <autoFilter xmlns:etc="http://www.wps.cn/officeDocument/2017/etCustomData" ref="B5:K55" etc:filterBottomFollowUsedRange="0">
    <extLst/>
  </autoFilter>
  <mergeCells count="6">
    <mergeCell ref="B1:J1"/>
    <mergeCell ref="B2:J2"/>
    <mergeCell ref="I3:J3"/>
    <mergeCell ref="B4:C4"/>
    <mergeCell ref="D4:J4"/>
    <mergeCell ref="B59:C59"/>
  </mergeCells>
  <printOptions horizontalCentered="1"/>
  <pageMargins left="0.156944444444444" right="0.156944444444444" top="0.393055555555556" bottom="0.393055555555556" header="0.511805555555556" footer="0.511805555555556"/>
  <pageSetup paperSize="9" scale="84" fitToHeight="0" orientation="portrait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J170"/>
  <sheetViews>
    <sheetView zoomScale="85" zoomScaleNormal="85" topLeftCell="A38" workbookViewId="0">
      <selection activeCell="A4" sqref="A4:A5"/>
    </sheetView>
  </sheetViews>
  <sheetFormatPr defaultColWidth="10" defaultRowHeight="15"/>
  <cols>
    <col min="1" max="1" width="4.86111111111111" style="35" customWidth="1"/>
    <col min="2" max="2" width="14.5833333333333" style="35" customWidth="1"/>
    <col min="3" max="3" width="12.7777777777778" style="35" customWidth="1"/>
    <col min="4" max="4" width="20.2592592592593" style="35" customWidth="1"/>
    <col min="5" max="5" width="12.2407407407407" style="35" customWidth="1"/>
    <col min="6" max="6" width="9.13888888888889" style="35" customWidth="1"/>
    <col min="7" max="7" width="9.58333333333333" style="36" customWidth="1"/>
    <col min="8" max="8" width="11.7592592592593" style="36" customWidth="1"/>
    <col min="9" max="9" width="19.4351851851852" style="36" customWidth="1"/>
    <col min="10" max="10" width="12.5" style="35" customWidth="1"/>
    <col min="11" max="11" width="16.3888888888889" style="35" customWidth="1"/>
    <col min="12" max="16384" width="10" style="35"/>
  </cols>
  <sheetData>
    <row r="1" ht="33.95" customHeight="1" spans="1:10">
      <c r="A1" s="37" t="s">
        <v>256</v>
      </c>
      <c r="B1" s="37"/>
      <c r="C1" s="37"/>
      <c r="D1" s="37"/>
      <c r="E1" s="37"/>
      <c r="F1" s="37"/>
      <c r="G1" s="37"/>
      <c r="H1" s="37"/>
      <c r="I1" s="37"/>
    </row>
    <row r="2" ht="26.25" customHeight="1" spans="1:10">
      <c r="A2" s="38" t="s">
        <v>257</v>
      </c>
      <c r="B2" s="38"/>
      <c r="C2" s="38"/>
      <c r="D2" s="38"/>
      <c r="E2" s="38"/>
      <c r="F2" s="38"/>
      <c r="G2" s="38"/>
      <c r="H2" s="38"/>
      <c r="I2" s="38"/>
    </row>
    <row r="3" ht="21" customHeight="1" spans="1:10">
      <c r="A3" s="39" t="str">
        <f>'P L  '!B3</f>
        <v>XXXXXXXXX</v>
      </c>
      <c r="B3" s="40"/>
      <c r="C3" s="40"/>
      <c r="D3" s="40"/>
      <c r="E3" s="40"/>
      <c r="F3" s="40"/>
      <c r="G3" s="40"/>
      <c r="H3" s="35"/>
      <c r="I3" s="41"/>
    </row>
    <row r="4" s="32" customFormat="1" ht="27" customHeight="1" spans="1:10">
      <c r="A4" s="42" t="s">
        <v>258</v>
      </c>
      <c r="B4" s="43" t="s">
        <v>259</v>
      </c>
      <c r="C4" s="44" t="s">
        <v>260</v>
      </c>
      <c r="D4" s="45" t="s">
        <v>201</v>
      </c>
      <c r="E4" s="46"/>
      <c r="F4" s="46"/>
      <c r="G4" s="47"/>
      <c r="H4" s="48" t="s">
        <v>261</v>
      </c>
      <c r="I4" s="49" t="s">
        <v>262</v>
      </c>
    </row>
    <row r="5" s="32" customFormat="1" ht="27" customHeight="1" spans="1:10">
      <c r="A5" s="50"/>
      <c r="B5" s="51"/>
      <c r="C5" s="52"/>
      <c r="D5" s="53"/>
      <c r="E5" s="51" t="str">
        <f>'[1]P L'!F5</f>
        <v>数量</v>
      </c>
      <c r="F5" s="51" t="s">
        <v>203</v>
      </c>
      <c r="G5" s="54" t="s">
        <v>263</v>
      </c>
      <c r="H5" s="55"/>
      <c r="I5" s="56"/>
      <c r="J5" s="57" t="s">
        <v>39</v>
      </c>
    </row>
    <row r="6" s="33" customFormat="1" ht="20" customHeight="1" spans="1:10">
      <c r="A6" s="58">
        <v>1</v>
      </c>
      <c r="B6" s="59">
        <f>订单信息!Y2</f>
        <v>8512201000</v>
      </c>
      <c r="C6" s="60" t="str">
        <f>订单信息!W2</f>
        <v>LED轮子灯</v>
      </c>
      <c r="D6" s="61" t="str">
        <f>订单信息!Z2</f>
        <v>0|0|汽车辅助照明配件|装饰汽车用|适用所有汽车|无中文外文名称|无型号|无编号</v>
      </c>
      <c r="E6" s="19">
        <f>订单信息!Q2</f>
        <v>2</v>
      </c>
      <c r="F6" s="19" t="str">
        <f>订单信息!AD2</f>
        <v>套</v>
      </c>
      <c r="G6" s="62">
        <f>订单信息!T2</f>
        <v>10.6</v>
      </c>
      <c r="H6" s="63" t="str">
        <f>订单信息!AA2</f>
        <v>178</v>
      </c>
      <c r="I6" s="64">
        <f>订单信息!AB2</f>
        <v>356</v>
      </c>
      <c r="J6" s="33">
        <f>订单信息!AN2</f>
        <v>0</v>
      </c>
    </row>
    <row r="7" s="33" customFormat="1" ht="20" customHeight="1" spans="1:10">
      <c r="A7" s="58">
        <v>2</v>
      </c>
      <c r="B7" s="59">
        <f>订单信息!Y3</f>
        <v>8512201000</v>
      </c>
      <c r="C7" s="60" t="str">
        <f>订单信息!W3</f>
        <v>LED夹板灯</v>
      </c>
      <c r="D7" s="61" t="str">
        <f>订单信息!Z3</f>
        <v>0|0|汽车辅助照明配件|装饰汽车用|适用所有汽车|无中文外文名称|无型号|无编号</v>
      </c>
      <c r="E7" s="19">
        <f>订单信息!Q3</f>
        <v>1</v>
      </c>
      <c r="F7" s="19" t="str">
        <f>订单信息!AD3</f>
        <v>套</v>
      </c>
      <c r="G7" s="62">
        <f>订单信息!T3</f>
        <v>5.69</v>
      </c>
      <c r="H7" s="63">
        <f>订单信息!AA3</f>
        <v>451.4</v>
      </c>
      <c r="I7" s="64">
        <f>订单信息!AB3</f>
        <v>451.4</v>
      </c>
      <c r="J7" s="33">
        <f>订单信息!AN3</f>
        <v>0</v>
      </c>
    </row>
    <row r="8" s="33" customFormat="1" ht="20" customHeight="1" spans="1:10">
      <c r="A8" s="58">
        <v>3</v>
      </c>
      <c r="B8" s="59">
        <f>订单信息!Y4</f>
        <v>8512201000</v>
      </c>
      <c r="C8" s="60" t="str">
        <f>订单信息!W4</f>
        <v>LED夹板灯</v>
      </c>
      <c r="D8" s="61" t="str">
        <f>订单信息!Z4</f>
        <v>0|0|汽车辅助照明配件|装饰汽车用|适用所有汽车|无中文外文名称|无型号|无编号</v>
      </c>
      <c r="E8" s="19">
        <f>订单信息!Q4</f>
        <v>1</v>
      </c>
      <c r="F8" s="19" t="str">
        <f>订单信息!AD4</f>
        <v>套</v>
      </c>
      <c r="G8" s="62">
        <f>订单信息!T4</f>
        <v>6.78</v>
      </c>
      <c r="H8" s="63">
        <f>订单信息!AA4</f>
        <v>499.5</v>
      </c>
      <c r="I8" s="64">
        <f>订单信息!AB4</f>
        <v>499.5</v>
      </c>
      <c r="J8" s="33">
        <f>订单信息!AN4</f>
        <v>0</v>
      </c>
    </row>
    <row r="9" s="33" customFormat="1" ht="20" customHeight="1" spans="1:10">
      <c r="A9" s="58">
        <v>4</v>
      </c>
      <c r="B9" s="59">
        <f>订单信息!Y5</f>
        <v>8512201000</v>
      </c>
      <c r="C9" s="60" t="str">
        <f>订单信息!W5</f>
        <v>LED夹板灯</v>
      </c>
      <c r="D9" s="61" t="str">
        <f>订单信息!Z5</f>
        <v>0|0|汽车辅助照明配件|装饰汽车用|适用所有汽车|无中文外文名称|无型号|无编号</v>
      </c>
      <c r="E9" s="19">
        <f>订单信息!Q5</f>
        <v>1</v>
      </c>
      <c r="F9" s="19" t="str">
        <f>订单信息!AD5</f>
        <v>套</v>
      </c>
      <c r="G9" s="62">
        <f>订单信息!T5</f>
        <v>5.34</v>
      </c>
      <c r="H9" s="63">
        <f>订单信息!AA5</f>
        <v>371.4</v>
      </c>
      <c r="I9" s="64">
        <f>订单信息!AB5</f>
        <v>371.4</v>
      </c>
      <c r="J9" s="33">
        <f>订单信息!AN5</f>
        <v>0</v>
      </c>
    </row>
    <row r="10" s="33" customFormat="1" ht="20" customHeight="1" spans="1:10">
      <c r="A10" s="58">
        <v>5</v>
      </c>
      <c r="B10" s="59">
        <f>订单信息!Y6</f>
        <v>8512201000</v>
      </c>
      <c r="C10" s="60" t="str">
        <f>订单信息!W6</f>
        <v>LED轮子灯</v>
      </c>
      <c r="D10" s="61" t="str">
        <f>订单信息!Z6</f>
        <v>0|0|汽车辅助照明配件|装饰汽车用|适用所有汽车|无中文外文名称|无型号|无编号</v>
      </c>
      <c r="E10" s="19">
        <f>订单信息!Q6</f>
        <v>1</v>
      </c>
      <c r="F10" s="19" t="str">
        <f>订单信息!AD6</f>
        <v>套</v>
      </c>
      <c r="G10" s="62">
        <f>订单信息!T6</f>
        <v>6</v>
      </c>
      <c r="H10" s="63">
        <f>订单信息!AA6</f>
        <v>265</v>
      </c>
      <c r="I10" s="64">
        <f>订单信息!AB6</f>
        <v>265</v>
      </c>
      <c r="J10" s="33">
        <f>订单信息!AN6</f>
        <v>0</v>
      </c>
    </row>
    <row r="11" s="33" customFormat="1" ht="20" customHeight="1" spans="1:10">
      <c r="A11" s="58">
        <v>6</v>
      </c>
      <c r="B11" s="59">
        <f>订单信息!Y7</f>
        <v>0</v>
      </c>
      <c r="C11" s="60">
        <f>订单信息!W7</f>
        <v>0</v>
      </c>
      <c r="D11" s="61">
        <f>订单信息!Z7</f>
        <v>0</v>
      </c>
      <c r="E11" s="19">
        <f>订单信息!Q7</f>
        <v>0</v>
      </c>
      <c r="F11" s="19">
        <f>订单信息!AD7</f>
        <v>0</v>
      </c>
      <c r="G11" s="62">
        <f>订单信息!T7</f>
        <v>0</v>
      </c>
      <c r="H11" s="63">
        <f>订单信息!AA7</f>
        <v>0</v>
      </c>
      <c r="I11" s="64">
        <f>订单信息!AB7</f>
        <v>0</v>
      </c>
      <c r="J11" s="33">
        <f>订单信息!AN7</f>
        <v>0</v>
      </c>
    </row>
    <row r="12" s="33" customFormat="1" ht="20" customHeight="1" spans="1:10">
      <c r="A12" s="58">
        <v>7</v>
      </c>
      <c r="B12" s="59">
        <f>订单信息!Y8</f>
        <v>0</v>
      </c>
      <c r="C12" s="60">
        <f>订单信息!W8</f>
        <v>0</v>
      </c>
      <c r="D12" s="61">
        <f>订单信息!Z8</f>
        <v>0</v>
      </c>
      <c r="E12" s="19">
        <f>订单信息!Q8</f>
        <v>0</v>
      </c>
      <c r="F12" s="19">
        <f>订单信息!AD8</f>
        <v>0</v>
      </c>
      <c r="G12" s="62">
        <f>订单信息!T8</f>
        <v>0</v>
      </c>
      <c r="H12" s="63">
        <f>订单信息!AA8</f>
        <v>0</v>
      </c>
      <c r="I12" s="64">
        <f>订单信息!AB8</f>
        <v>0</v>
      </c>
      <c r="J12" s="33">
        <f>订单信息!AN8</f>
        <v>0</v>
      </c>
    </row>
    <row r="13" s="33" customFormat="1" ht="20" customHeight="1" spans="1:10">
      <c r="A13" s="58">
        <v>8</v>
      </c>
      <c r="B13" s="59">
        <f>订单信息!Y9</f>
        <v>0</v>
      </c>
      <c r="C13" s="60">
        <f>订单信息!W9</f>
        <v>0</v>
      </c>
      <c r="D13" s="61">
        <f>订单信息!Z9</f>
        <v>0</v>
      </c>
      <c r="E13" s="19">
        <f>订单信息!Q9</f>
        <v>0</v>
      </c>
      <c r="F13" s="19">
        <f>订单信息!AD9</f>
        <v>0</v>
      </c>
      <c r="G13" s="62">
        <f>订单信息!T9</f>
        <v>0</v>
      </c>
      <c r="H13" s="63">
        <f>订单信息!AA9</f>
        <v>0</v>
      </c>
      <c r="I13" s="64">
        <f>订单信息!AB9</f>
        <v>0</v>
      </c>
      <c r="J13" s="33">
        <f>订单信息!AN9</f>
        <v>0</v>
      </c>
    </row>
    <row r="14" s="33" customFormat="1" ht="20" customHeight="1" spans="1:10">
      <c r="A14" s="58">
        <v>9</v>
      </c>
      <c r="B14" s="59">
        <f>订单信息!Y10</f>
        <v>0</v>
      </c>
      <c r="C14" s="60">
        <f>订单信息!W10</f>
        <v>0</v>
      </c>
      <c r="D14" s="61">
        <f>订单信息!Z10</f>
        <v>0</v>
      </c>
      <c r="E14" s="19">
        <f>订单信息!Q10</f>
        <v>0</v>
      </c>
      <c r="F14" s="19">
        <f>订单信息!AD10</f>
        <v>0</v>
      </c>
      <c r="G14" s="62">
        <f>订单信息!T10</f>
        <v>0</v>
      </c>
      <c r="H14" s="63">
        <f>订单信息!AA10</f>
        <v>0</v>
      </c>
      <c r="I14" s="64">
        <f>订单信息!AB10</f>
        <v>0</v>
      </c>
      <c r="J14" s="33">
        <f>订单信息!AN10</f>
        <v>0</v>
      </c>
    </row>
    <row r="15" s="33" customFormat="1" ht="20" customHeight="1" spans="1:10">
      <c r="A15" s="58">
        <v>10</v>
      </c>
      <c r="B15" s="59">
        <f>订单信息!Y11</f>
        <v>0</v>
      </c>
      <c r="C15" s="60">
        <f>订单信息!W11</f>
        <v>0</v>
      </c>
      <c r="D15" s="61">
        <f>订单信息!Z11</f>
        <v>0</v>
      </c>
      <c r="E15" s="19">
        <f>订单信息!Q11</f>
        <v>0</v>
      </c>
      <c r="F15" s="19">
        <f>订单信息!AD11</f>
        <v>0</v>
      </c>
      <c r="G15" s="62">
        <f>订单信息!T11</f>
        <v>0</v>
      </c>
      <c r="H15" s="63">
        <f>订单信息!AA11</f>
        <v>0</v>
      </c>
      <c r="I15" s="64">
        <f>订单信息!AB11</f>
        <v>0</v>
      </c>
      <c r="J15" s="33">
        <f>订单信息!AN11</f>
        <v>0</v>
      </c>
    </row>
    <row r="16" s="33" customFormat="1" ht="20" customHeight="1" spans="1:10">
      <c r="A16" s="58">
        <v>11</v>
      </c>
      <c r="B16" s="59">
        <f>订单信息!Y12</f>
        <v>0</v>
      </c>
      <c r="C16" s="60">
        <f>订单信息!W12</f>
        <v>0</v>
      </c>
      <c r="D16" s="61">
        <f>订单信息!Z12</f>
        <v>0</v>
      </c>
      <c r="E16" s="19">
        <f>订单信息!Q12</f>
        <v>0</v>
      </c>
      <c r="F16" s="19">
        <f>订单信息!AD12</f>
        <v>0</v>
      </c>
      <c r="G16" s="62">
        <f>订单信息!T12</f>
        <v>0</v>
      </c>
      <c r="H16" s="63">
        <f>订单信息!AA12</f>
        <v>0</v>
      </c>
      <c r="I16" s="64">
        <f>订单信息!AB12</f>
        <v>0</v>
      </c>
      <c r="J16" s="33">
        <f>订单信息!AN12</f>
        <v>0</v>
      </c>
    </row>
    <row r="17" s="33" customFormat="1" ht="20" customHeight="1" spans="1:10">
      <c r="A17" s="58">
        <v>12</v>
      </c>
      <c r="B17" s="59">
        <f>订单信息!Y13</f>
        <v>0</v>
      </c>
      <c r="C17" s="60">
        <f>订单信息!W13</f>
        <v>0</v>
      </c>
      <c r="D17" s="61">
        <f>订单信息!Z13</f>
        <v>0</v>
      </c>
      <c r="E17" s="19">
        <f>订单信息!Q13</f>
        <v>0</v>
      </c>
      <c r="F17" s="19">
        <f>订单信息!AD13</f>
        <v>0</v>
      </c>
      <c r="G17" s="62">
        <f>订单信息!T13</f>
        <v>0</v>
      </c>
      <c r="H17" s="63">
        <f>订单信息!AA13</f>
        <v>0</v>
      </c>
      <c r="I17" s="64">
        <f>订单信息!AB13</f>
        <v>0</v>
      </c>
      <c r="J17" s="33">
        <f>订单信息!AN13</f>
        <v>0</v>
      </c>
    </row>
    <row r="18" s="33" customFormat="1" ht="20" customHeight="1" spans="1:10">
      <c r="A18" s="58">
        <v>13</v>
      </c>
      <c r="B18" s="59">
        <f>订单信息!Y14</f>
        <v>0</v>
      </c>
      <c r="C18" s="60">
        <f>订单信息!W14</f>
        <v>0</v>
      </c>
      <c r="D18" s="61">
        <f>订单信息!Z14</f>
        <v>0</v>
      </c>
      <c r="E18" s="19">
        <f>订单信息!Q14</f>
        <v>0</v>
      </c>
      <c r="F18" s="19">
        <f>订单信息!AD14</f>
        <v>0</v>
      </c>
      <c r="G18" s="62">
        <f>订单信息!T14</f>
        <v>0</v>
      </c>
      <c r="H18" s="63">
        <f>订单信息!AA14</f>
        <v>0</v>
      </c>
      <c r="I18" s="64">
        <f>订单信息!AB14</f>
        <v>0</v>
      </c>
      <c r="J18" s="33">
        <f>订单信息!AN14</f>
        <v>0</v>
      </c>
    </row>
    <row r="19" s="33" customFormat="1" ht="20" customHeight="1" spans="1:10">
      <c r="A19" s="58">
        <v>14</v>
      </c>
      <c r="B19" s="59">
        <f>订单信息!Y15</f>
        <v>0</v>
      </c>
      <c r="C19" s="60">
        <f>订单信息!W15</f>
        <v>0</v>
      </c>
      <c r="D19" s="61">
        <f>订单信息!Z15</f>
        <v>0</v>
      </c>
      <c r="E19" s="19">
        <f>订单信息!Q15</f>
        <v>0</v>
      </c>
      <c r="F19" s="19">
        <f>订单信息!AD15</f>
        <v>0</v>
      </c>
      <c r="G19" s="62">
        <f>订单信息!T15</f>
        <v>0</v>
      </c>
      <c r="H19" s="63">
        <f>订单信息!AA15</f>
        <v>0</v>
      </c>
      <c r="I19" s="64">
        <f>订单信息!AB15</f>
        <v>0</v>
      </c>
      <c r="J19" s="33">
        <f>订单信息!AN15</f>
        <v>0</v>
      </c>
    </row>
    <row r="20" s="33" customFormat="1" ht="20" customHeight="1" spans="1:10">
      <c r="A20" s="58">
        <v>15</v>
      </c>
      <c r="B20" s="59">
        <f>订单信息!Y16</f>
        <v>0</v>
      </c>
      <c r="C20" s="60">
        <f>订单信息!W16</f>
        <v>0</v>
      </c>
      <c r="D20" s="61">
        <f>订单信息!Z16</f>
        <v>0</v>
      </c>
      <c r="E20" s="19">
        <f>订单信息!Q16</f>
        <v>0</v>
      </c>
      <c r="F20" s="19">
        <f>订单信息!AD16</f>
        <v>0</v>
      </c>
      <c r="G20" s="62">
        <f>订单信息!T16</f>
        <v>0</v>
      </c>
      <c r="H20" s="63">
        <f>订单信息!AA16</f>
        <v>0</v>
      </c>
      <c r="I20" s="64">
        <f>订单信息!AB16</f>
        <v>0</v>
      </c>
      <c r="J20" s="33">
        <f>订单信息!AN16</f>
        <v>0</v>
      </c>
    </row>
    <row r="21" s="33" customFormat="1" ht="20" customHeight="1" spans="1:10">
      <c r="A21" s="58">
        <v>16</v>
      </c>
      <c r="B21" s="59">
        <f>订单信息!Y17</f>
        <v>0</v>
      </c>
      <c r="C21" s="60">
        <f>订单信息!W17</f>
        <v>0</v>
      </c>
      <c r="D21" s="61">
        <f>订单信息!Z17</f>
        <v>0</v>
      </c>
      <c r="E21" s="19">
        <f>订单信息!Q17</f>
        <v>0</v>
      </c>
      <c r="F21" s="19">
        <f>订单信息!AD17</f>
        <v>0</v>
      </c>
      <c r="G21" s="62">
        <f>订单信息!T17</f>
        <v>0</v>
      </c>
      <c r="H21" s="63">
        <f>订单信息!AA17</f>
        <v>0</v>
      </c>
      <c r="I21" s="64">
        <f>订单信息!AB17</f>
        <v>0</v>
      </c>
      <c r="J21" s="33">
        <f>订单信息!AN17</f>
        <v>0</v>
      </c>
    </row>
    <row r="22" s="33" customFormat="1" ht="20" customHeight="1" spans="1:10">
      <c r="A22" s="58">
        <v>17</v>
      </c>
      <c r="B22" s="59">
        <f>订单信息!Y18</f>
        <v>0</v>
      </c>
      <c r="C22" s="60">
        <f>订单信息!W18</f>
        <v>0</v>
      </c>
      <c r="D22" s="61">
        <f>订单信息!Z18</f>
        <v>0</v>
      </c>
      <c r="E22" s="19">
        <f>订单信息!Q18</f>
        <v>0</v>
      </c>
      <c r="F22" s="19">
        <f>订单信息!AD18</f>
        <v>0</v>
      </c>
      <c r="G22" s="62">
        <f>订单信息!T18</f>
        <v>0</v>
      </c>
      <c r="H22" s="63">
        <f>订单信息!AA18</f>
        <v>0</v>
      </c>
      <c r="I22" s="64">
        <f>订单信息!AB18</f>
        <v>0</v>
      </c>
      <c r="J22" s="33">
        <f>订单信息!AN18</f>
        <v>0</v>
      </c>
    </row>
    <row r="23" s="33" customFormat="1" ht="20" customHeight="1" spans="1:10">
      <c r="A23" s="58">
        <v>18</v>
      </c>
      <c r="B23" s="59">
        <f>订单信息!Y19</f>
        <v>0</v>
      </c>
      <c r="C23" s="60">
        <f>订单信息!W19</f>
        <v>0</v>
      </c>
      <c r="D23" s="61">
        <f>订单信息!Z19</f>
        <v>0</v>
      </c>
      <c r="E23" s="19">
        <f>订单信息!Q19</f>
        <v>0</v>
      </c>
      <c r="F23" s="19">
        <f>订单信息!AD19</f>
        <v>0</v>
      </c>
      <c r="G23" s="62">
        <f>订单信息!T19</f>
        <v>0</v>
      </c>
      <c r="H23" s="63">
        <f>订单信息!AA19</f>
        <v>0</v>
      </c>
      <c r="I23" s="64">
        <f>订单信息!AB19</f>
        <v>0</v>
      </c>
      <c r="J23" s="33">
        <f>订单信息!AN19</f>
        <v>0</v>
      </c>
    </row>
    <row r="24" s="33" customFormat="1" ht="20" customHeight="1" spans="1:10">
      <c r="A24" s="58">
        <v>19</v>
      </c>
      <c r="B24" s="59">
        <f>订单信息!Y20</f>
        <v>0</v>
      </c>
      <c r="C24" s="60">
        <f>订单信息!W20</f>
        <v>0</v>
      </c>
      <c r="D24" s="61">
        <f>订单信息!Z20</f>
        <v>0</v>
      </c>
      <c r="E24" s="19">
        <f>订单信息!Q20</f>
        <v>0</v>
      </c>
      <c r="F24" s="19">
        <f>订单信息!AD20</f>
        <v>0</v>
      </c>
      <c r="G24" s="62">
        <f>订单信息!T20</f>
        <v>0</v>
      </c>
      <c r="H24" s="63">
        <f>订单信息!AA20</f>
        <v>0</v>
      </c>
      <c r="I24" s="64">
        <f>订单信息!AB20</f>
        <v>0</v>
      </c>
      <c r="J24" s="33">
        <f>订单信息!AN20</f>
        <v>0</v>
      </c>
    </row>
    <row r="25" s="33" customFormat="1" ht="20" customHeight="1" spans="1:10">
      <c r="A25" s="58">
        <v>20</v>
      </c>
      <c r="B25" s="59">
        <f>订单信息!Y21</f>
        <v>0</v>
      </c>
      <c r="C25" s="60">
        <f>订单信息!W21</f>
        <v>0</v>
      </c>
      <c r="D25" s="61">
        <f>订单信息!Z21</f>
        <v>0</v>
      </c>
      <c r="E25" s="19">
        <f>订单信息!Q21</f>
        <v>0</v>
      </c>
      <c r="F25" s="19">
        <f>订单信息!AD21</f>
        <v>0</v>
      </c>
      <c r="G25" s="62">
        <f>订单信息!T21</f>
        <v>0</v>
      </c>
      <c r="H25" s="63">
        <f>订单信息!AA21</f>
        <v>0</v>
      </c>
      <c r="I25" s="64">
        <f>订单信息!AB21</f>
        <v>0</v>
      </c>
      <c r="J25" s="33">
        <f>订单信息!AN21</f>
        <v>0</v>
      </c>
    </row>
    <row r="26" s="33" customFormat="1" ht="20" customHeight="1" spans="1:10">
      <c r="A26" s="58">
        <v>21</v>
      </c>
      <c r="B26" s="59">
        <f>订单信息!Y22</f>
        <v>0</v>
      </c>
      <c r="C26" s="60">
        <f>订单信息!W22</f>
        <v>0</v>
      </c>
      <c r="D26" s="61">
        <f>订单信息!Z22</f>
        <v>0</v>
      </c>
      <c r="E26" s="19">
        <f>订单信息!Q22</f>
        <v>0</v>
      </c>
      <c r="F26" s="19">
        <f>订单信息!AD22</f>
        <v>0</v>
      </c>
      <c r="G26" s="62">
        <f>订单信息!T22</f>
        <v>0</v>
      </c>
      <c r="H26" s="63">
        <f>订单信息!AA22</f>
        <v>0</v>
      </c>
      <c r="I26" s="64">
        <f>订单信息!AB22</f>
        <v>0</v>
      </c>
      <c r="J26" s="33">
        <f>订单信息!AN22</f>
        <v>0</v>
      </c>
    </row>
    <row r="27" s="33" customFormat="1" ht="20" customHeight="1" spans="1:10">
      <c r="A27" s="58">
        <v>22</v>
      </c>
      <c r="B27" s="59">
        <f>订单信息!Y23</f>
        <v>0</v>
      </c>
      <c r="C27" s="60">
        <f>订单信息!W23</f>
        <v>0</v>
      </c>
      <c r="D27" s="61">
        <f>订单信息!Z23</f>
        <v>0</v>
      </c>
      <c r="E27" s="19">
        <f>订单信息!Q23</f>
        <v>0</v>
      </c>
      <c r="F27" s="19">
        <f>订单信息!AD23</f>
        <v>0</v>
      </c>
      <c r="G27" s="62">
        <f>订单信息!T23</f>
        <v>0</v>
      </c>
      <c r="H27" s="63">
        <f>订单信息!AA23</f>
        <v>0</v>
      </c>
      <c r="I27" s="64">
        <f>订单信息!AB23</f>
        <v>0</v>
      </c>
      <c r="J27" s="33">
        <f>订单信息!AN23</f>
        <v>0</v>
      </c>
    </row>
    <row r="28" s="33" customFormat="1" ht="20" customHeight="1" spans="1:10">
      <c r="A28" s="58">
        <v>23</v>
      </c>
      <c r="B28" s="59">
        <f>订单信息!Y24</f>
        <v>0</v>
      </c>
      <c r="C28" s="60">
        <f>订单信息!W24</f>
        <v>0</v>
      </c>
      <c r="D28" s="61">
        <f>订单信息!Z24</f>
        <v>0</v>
      </c>
      <c r="E28" s="19">
        <f>订单信息!Q24</f>
        <v>0</v>
      </c>
      <c r="F28" s="19">
        <f>订单信息!AD24</f>
        <v>0</v>
      </c>
      <c r="G28" s="62">
        <f>订单信息!T24</f>
        <v>0</v>
      </c>
      <c r="H28" s="63">
        <f>订单信息!AA24</f>
        <v>0</v>
      </c>
      <c r="I28" s="64">
        <f>订单信息!AB24</f>
        <v>0</v>
      </c>
      <c r="J28" s="33">
        <f>订单信息!AN24</f>
        <v>0</v>
      </c>
    </row>
    <row r="29" s="33" customFormat="1" ht="20" customHeight="1" spans="1:10">
      <c r="A29" s="58">
        <v>24</v>
      </c>
      <c r="B29" s="59">
        <f>订单信息!Y25</f>
        <v>0</v>
      </c>
      <c r="C29" s="60">
        <f>订单信息!W25</f>
        <v>0</v>
      </c>
      <c r="D29" s="61">
        <f>订单信息!Z25</f>
        <v>0</v>
      </c>
      <c r="E29" s="19">
        <f>订单信息!Q25</f>
        <v>0</v>
      </c>
      <c r="F29" s="19">
        <f>订单信息!AD25</f>
        <v>0</v>
      </c>
      <c r="G29" s="62">
        <f>订单信息!T25</f>
        <v>0</v>
      </c>
      <c r="H29" s="63">
        <f>订单信息!AA25</f>
        <v>0</v>
      </c>
      <c r="I29" s="64">
        <f>订单信息!AB25</f>
        <v>0</v>
      </c>
      <c r="J29" s="33">
        <f>订单信息!AN25</f>
        <v>0</v>
      </c>
    </row>
    <row r="30" s="33" customFormat="1" ht="20" customHeight="1" spans="1:10">
      <c r="A30" s="58">
        <v>25</v>
      </c>
      <c r="B30" s="59">
        <f>订单信息!Y26</f>
        <v>0</v>
      </c>
      <c r="C30" s="60">
        <f>订单信息!W26</f>
        <v>0</v>
      </c>
      <c r="D30" s="61">
        <f>订单信息!Z26</f>
        <v>0</v>
      </c>
      <c r="E30" s="19">
        <f>订单信息!Q26</f>
        <v>0</v>
      </c>
      <c r="F30" s="19">
        <f>订单信息!AD26</f>
        <v>0</v>
      </c>
      <c r="G30" s="62">
        <f>订单信息!T26</f>
        <v>0</v>
      </c>
      <c r="H30" s="63">
        <f>订单信息!AA26</f>
        <v>0</v>
      </c>
      <c r="I30" s="64">
        <f>订单信息!AB26</f>
        <v>0</v>
      </c>
      <c r="J30" s="33">
        <f>订单信息!AN26</f>
        <v>0</v>
      </c>
    </row>
    <row r="31" s="33" customFormat="1" ht="20" customHeight="1" spans="1:10">
      <c r="A31" s="58">
        <v>26</v>
      </c>
      <c r="B31" s="59">
        <f>订单信息!Y27</f>
        <v>0</v>
      </c>
      <c r="C31" s="60">
        <f>订单信息!W27</f>
        <v>0</v>
      </c>
      <c r="D31" s="61">
        <f>订单信息!Z27</f>
        <v>0</v>
      </c>
      <c r="E31" s="19">
        <f>订单信息!Q27</f>
        <v>0</v>
      </c>
      <c r="F31" s="19">
        <f>订单信息!AD27</f>
        <v>0</v>
      </c>
      <c r="G31" s="62">
        <f>订单信息!T27</f>
        <v>0</v>
      </c>
      <c r="H31" s="63">
        <f>订单信息!AA27</f>
        <v>0</v>
      </c>
      <c r="I31" s="64">
        <f>订单信息!AB27</f>
        <v>0</v>
      </c>
      <c r="J31" s="33">
        <f>订单信息!AN27</f>
        <v>0</v>
      </c>
    </row>
    <row r="32" s="33" customFormat="1" ht="20" customHeight="1" spans="1:10">
      <c r="A32" s="58">
        <v>27</v>
      </c>
      <c r="B32" s="59">
        <f>订单信息!Y28</f>
        <v>0</v>
      </c>
      <c r="C32" s="60">
        <f>订单信息!W28</f>
        <v>0</v>
      </c>
      <c r="D32" s="61">
        <f>订单信息!Z28</f>
        <v>0</v>
      </c>
      <c r="E32" s="19">
        <f>订单信息!Q28</f>
        <v>0</v>
      </c>
      <c r="F32" s="19">
        <f>订单信息!AD28</f>
        <v>0</v>
      </c>
      <c r="G32" s="62">
        <f>订单信息!T28</f>
        <v>0</v>
      </c>
      <c r="H32" s="63">
        <f>订单信息!AA28</f>
        <v>0</v>
      </c>
      <c r="I32" s="64">
        <f>订单信息!AB28</f>
        <v>0</v>
      </c>
      <c r="J32" s="33">
        <f>订单信息!AN28</f>
        <v>0</v>
      </c>
    </row>
    <row r="33" s="33" customFormat="1" ht="20" customHeight="1" spans="1:10">
      <c r="A33" s="58">
        <v>28</v>
      </c>
      <c r="B33" s="59">
        <f>订单信息!Y29</f>
        <v>0</v>
      </c>
      <c r="C33" s="60">
        <f>订单信息!W29</f>
        <v>0</v>
      </c>
      <c r="D33" s="61">
        <f>订单信息!Z29</f>
        <v>0</v>
      </c>
      <c r="E33" s="19">
        <f>订单信息!Q29</f>
        <v>0</v>
      </c>
      <c r="F33" s="19">
        <f>订单信息!AD29</f>
        <v>0</v>
      </c>
      <c r="G33" s="62">
        <f>订单信息!T29</f>
        <v>0</v>
      </c>
      <c r="H33" s="63">
        <f>订单信息!AA29</f>
        <v>0</v>
      </c>
      <c r="I33" s="64">
        <f>订单信息!AB29</f>
        <v>0</v>
      </c>
      <c r="J33" s="33">
        <f>订单信息!AN29</f>
        <v>0</v>
      </c>
    </row>
    <row r="34" s="33" customFormat="1" ht="20" customHeight="1" spans="1:10">
      <c r="A34" s="58">
        <v>29</v>
      </c>
      <c r="B34" s="59">
        <f>订单信息!Y30</f>
        <v>0</v>
      </c>
      <c r="C34" s="60">
        <f>订单信息!W30</f>
        <v>0</v>
      </c>
      <c r="D34" s="61">
        <f>订单信息!Z30</f>
        <v>0</v>
      </c>
      <c r="E34" s="19">
        <f>订单信息!Q30</f>
        <v>0</v>
      </c>
      <c r="F34" s="19">
        <f>订单信息!AD30</f>
        <v>0</v>
      </c>
      <c r="G34" s="62">
        <f>订单信息!T30</f>
        <v>0</v>
      </c>
      <c r="H34" s="63">
        <f>订单信息!AA30</f>
        <v>0</v>
      </c>
      <c r="I34" s="64">
        <f>订单信息!AB30</f>
        <v>0</v>
      </c>
      <c r="J34" s="33">
        <f>订单信息!AN30</f>
        <v>0</v>
      </c>
    </row>
    <row r="35" s="33" customFormat="1" ht="20" customHeight="1" spans="1:10">
      <c r="A35" s="58">
        <v>30</v>
      </c>
      <c r="B35" s="59">
        <f>订单信息!Y31</f>
        <v>0</v>
      </c>
      <c r="C35" s="60">
        <f>订单信息!W31</f>
        <v>0</v>
      </c>
      <c r="D35" s="61">
        <f>订单信息!Z31</f>
        <v>0</v>
      </c>
      <c r="E35" s="19">
        <f>订单信息!Q31</f>
        <v>0</v>
      </c>
      <c r="F35" s="19">
        <f>订单信息!AD31</f>
        <v>0</v>
      </c>
      <c r="G35" s="62">
        <f>订单信息!T31</f>
        <v>0</v>
      </c>
      <c r="H35" s="63">
        <f>订单信息!AA31</f>
        <v>0</v>
      </c>
      <c r="I35" s="64">
        <f>订单信息!AB31</f>
        <v>0</v>
      </c>
      <c r="J35" s="33">
        <f>订单信息!AN31</f>
        <v>0</v>
      </c>
    </row>
    <row r="36" s="33" customFormat="1" ht="20" customHeight="1" spans="1:10">
      <c r="A36" s="58">
        <v>31</v>
      </c>
      <c r="B36" s="59">
        <f>订单信息!Y32</f>
        <v>0</v>
      </c>
      <c r="C36" s="60">
        <f>订单信息!W32</f>
        <v>0</v>
      </c>
      <c r="D36" s="61">
        <f>订单信息!Z32</f>
        <v>0</v>
      </c>
      <c r="E36" s="19">
        <f>订单信息!Q32</f>
        <v>0</v>
      </c>
      <c r="F36" s="19">
        <f>订单信息!AD32</f>
        <v>0</v>
      </c>
      <c r="G36" s="62">
        <f>订单信息!T32</f>
        <v>0</v>
      </c>
      <c r="H36" s="63">
        <f>订单信息!AA32</f>
        <v>0</v>
      </c>
      <c r="I36" s="64">
        <f>订单信息!AB32</f>
        <v>0</v>
      </c>
      <c r="J36" s="33">
        <f>订单信息!AN32</f>
        <v>0</v>
      </c>
    </row>
    <row r="37" s="33" customFormat="1" ht="20" customHeight="1" spans="1:10">
      <c r="A37" s="58">
        <v>32</v>
      </c>
      <c r="B37" s="59">
        <f>订单信息!Y33</f>
        <v>0</v>
      </c>
      <c r="C37" s="60">
        <f>订单信息!W33</f>
        <v>0</v>
      </c>
      <c r="D37" s="61">
        <f>订单信息!Z33</f>
        <v>0</v>
      </c>
      <c r="E37" s="19">
        <f>订单信息!Q33</f>
        <v>0</v>
      </c>
      <c r="F37" s="19">
        <f>订单信息!AD33</f>
        <v>0</v>
      </c>
      <c r="G37" s="62">
        <f>订单信息!T33</f>
        <v>0</v>
      </c>
      <c r="H37" s="63">
        <f>订单信息!AA33</f>
        <v>0</v>
      </c>
      <c r="I37" s="64">
        <f>订单信息!AB33</f>
        <v>0</v>
      </c>
      <c r="J37" s="33">
        <f>订单信息!AN33</f>
        <v>0</v>
      </c>
    </row>
    <row r="38" s="33" customFormat="1" ht="20" customHeight="1" spans="1:10">
      <c r="A38" s="58">
        <v>33</v>
      </c>
      <c r="B38" s="59">
        <f>订单信息!Y34</f>
        <v>0</v>
      </c>
      <c r="C38" s="60">
        <f>订单信息!W34</f>
        <v>0</v>
      </c>
      <c r="D38" s="61">
        <f>订单信息!Z34</f>
        <v>0</v>
      </c>
      <c r="E38" s="19">
        <f>订单信息!Q34</f>
        <v>0</v>
      </c>
      <c r="F38" s="19">
        <f>订单信息!AD34</f>
        <v>0</v>
      </c>
      <c r="G38" s="62">
        <f>订单信息!T34</f>
        <v>0</v>
      </c>
      <c r="H38" s="63">
        <f>订单信息!AA34</f>
        <v>0</v>
      </c>
      <c r="I38" s="64">
        <f>订单信息!AB34</f>
        <v>0</v>
      </c>
      <c r="J38" s="33">
        <f>订单信息!AN34</f>
        <v>0</v>
      </c>
    </row>
    <row r="39" s="33" customFormat="1" ht="20" customHeight="1" spans="1:10">
      <c r="A39" s="58">
        <v>34</v>
      </c>
      <c r="B39" s="59">
        <f>订单信息!Y35</f>
        <v>0</v>
      </c>
      <c r="C39" s="60">
        <f>订单信息!W35</f>
        <v>0</v>
      </c>
      <c r="D39" s="61">
        <f>订单信息!Z35</f>
        <v>0</v>
      </c>
      <c r="E39" s="19">
        <f>订单信息!Q35</f>
        <v>0</v>
      </c>
      <c r="F39" s="19">
        <f>订单信息!AD35</f>
        <v>0</v>
      </c>
      <c r="G39" s="62">
        <f>订单信息!T35</f>
        <v>0</v>
      </c>
      <c r="H39" s="63">
        <f>订单信息!AA35</f>
        <v>0</v>
      </c>
      <c r="I39" s="64">
        <f>订单信息!AB35</f>
        <v>0</v>
      </c>
      <c r="J39" s="33">
        <f>订单信息!AN35</f>
        <v>0</v>
      </c>
    </row>
    <row r="40" s="33" customFormat="1" ht="20" customHeight="1" spans="1:10">
      <c r="A40" s="58">
        <v>35</v>
      </c>
      <c r="B40" s="59">
        <f>订单信息!Y36</f>
        <v>0</v>
      </c>
      <c r="C40" s="60">
        <f>订单信息!W36</f>
        <v>0</v>
      </c>
      <c r="D40" s="61">
        <f>订单信息!Z36</f>
        <v>0</v>
      </c>
      <c r="E40" s="19">
        <f>订单信息!Q36</f>
        <v>0</v>
      </c>
      <c r="F40" s="19">
        <f>订单信息!AD36</f>
        <v>0</v>
      </c>
      <c r="G40" s="62">
        <f>订单信息!T36</f>
        <v>0</v>
      </c>
      <c r="H40" s="63">
        <f>订单信息!AA36</f>
        <v>0</v>
      </c>
      <c r="I40" s="64">
        <f>订单信息!AB36</f>
        <v>0</v>
      </c>
      <c r="J40" s="33">
        <f>订单信息!AN36</f>
        <v>0</v>
      </c>
    </row>
    <row r="41" s="33" customFormat="1" ht="20" customHeight="1" spans="1:10">
      <c r="A41" s="58">
        <v>36</v>
      </c>
      <c r="B41" s="59">
        <f>订单信息!Y37</f>
        <v>0</v>
      </c>
      <c r="C41" s="60">
        <f>订单信息!W37</f>
        <v>0</v>
      </c>
      <c r="D41" s="61">
        <f>订单信息!Z37</f>
        <v>0</v>
      </c>
      <c r="E41" s="19">
        <f>订单信息!Q37</f>
        <v>0</v>
      </c>
      <c r="F41" s="19">
        <f>订单信息!AD37</f>
        <v>0</v>
      </c>
      <c r="G41" s="62">
        <f>订单信息!T37</f>
        <v>0</v>
      </c>
      <c r="H41" s="63">
        <f>订单信息!AA37</f>
        <v>0</v>
      </c>
      <c r="I41" s="64">
        <f>订单信息!AB37</f>
        <v>0</v>
      </c>
      <c r="J41" s="33">
        <f>订单信息!AN37</f>
        <v>0</v>
      </c>
    </row>
    <row r="42" s="33" customFormat="1" ht="20" customHeight="1" spans="1:10">
      <c r="A42" s="58">
        <v>37</v>
      </c>
      <c r="B42" s="59">
        <f>订单信息!Y38</f>
        <v>0</v>
      </c>
      <c r="C42" s="60">
        <f>订单信息!W38</f>
        <v>0</v>
      </c>
      <c r="D42" s="61">
        <f>订单信息!Z38</f>
        <v>0</v>
      </c>
      <c r="E42" s="19">
        <f>订单信息!Q38</f>
        <v>0</v>
      </c>
      <c r="F42" s="19">
        <f>订单信息!AD38</f>
        <v>0</v>
      </c>
      <c r="G42" s="62">
        <f>订单信息!T38</f>
        <v>0</v>
      </c>
      <c r="H42" s="63">
        <f>订单信息!AA38</f>
        <v>0</v>
      </c>
      <c r="I42" s="64">
        <f>订单信息!AB38</f>
        <v>0</v>
      </c>
      <c r="J42" s="33">
        <f>订单信息!AN38</f>
        <v>0</v>
      </c>
    </row>
    <row r="43" s="33" customFormat="1" ht="20" customHeight="1" spans="1:10">
      <c r="A43" s="58">
        <v>38</v>
      </c>
      <c r="B43" s="59">
        <f>订单信息!Y39</f>
        <v>0</v>
      </c>
      <c r="C43" s="60">
        <f>订单信息!W39</f>
        <v>0</v>
      </c>
      <c r="D43" s="61">
        <f>订单信息!Z39</f>
        <v>0</v>
      </c>
      <c r="E43" s="19">
        <f>订单信息!Q39</f>
        <v>0</v>
      </c>
      <c r="F43" s="19">
        <f>订单信息!AD39</f>
        <v>0</v>
      </c>
      <c r="G43" s="62">
        <f>订单信息!T39</f>
        <v>0</v>
      </c>
      <c r="H43" s="63">
        <f>订单信息!AA39</f>
        <v>0</v>
      </c>
      <c r="I43" s="64">
        <f>订单信息!AB39</f>
        <v>0</v>
      </c>
      <c r="J43" s="33">
        <f>订单信息!AN39</f>
        <v>0</v>
      </c>
    </row>
    <row r="44" s="33" customFormat="1" ht="20" customHeight="1" spans="1:10">
      <c r="A44" s="58">
        <v>39</v>
      </c>
      <c r="B44" s="59">
        <f>订单信息!Y40</f>
        <v>0</v>
      </c>
      <c r="C44" s="60">
        <f>订单信息!W40</f>
        <v>0</v>
      </c>
      <c r="D44" s="61">
        <f>订单信息!Z40</f>
        <v>0</v>
      </c>
      <c r="E44" s="19">
        <f>订单信息!Q40</f>
        <v>0</v>
      </c>
      <c r="F44" s="19">
        <f>订单信息!AD40</f>
        <v>0</v>
      </c>
      <c r="G44" s="62">
        <f>订单信息!T40</f>
        <v>0</v>
      </c>
      <c r="H44" s="63">
        <f>订单信息!AA40</f>
        <v>0</v>
      </c>
      <c r="I44" s="64">
        <f>订单信息!AB40</f>
        <v>0</v>
      </c>
      <c r="J44" s="33">
        <f>订单信息!AN40</f>
        <v>0</v>
      </c>
    </row>
    <row r="45" s="33" customFormat="1" ht="20" customHeight="1" spans="1:10">
      <c r="A45" s="58">
        <v>40</v>
      </c>
      <c r="B45" s="59">
        <f>订单信息!Y41</f>
        <v>0</v>
      </c>
      <c r="C45" s="60">
        <f>订单信息!W41</f>
        <v>0</v>
      </c>
      <c r="D45" s="61">
        <f>订单信息!Z41</f>
        <v>0</v>
      </c>
      <c r="E45" s="19">
        <f>订单信息!Q41</f>
        <v>0</v>
      </c>
      <c r="F45" s="19">
        <f>订单信息!AD41</f>
        <v>0</v>
      </c>
      <c r="G45" s="62">
        <f>订单信息!T41</f>
        <v>0</v>
      </c>
      <c r="H45" s="63">
        <f>订单信息!AA41</f>
        <v>0</v>
      </c>
      <c r="I45" s="64">
        <f>订单信息!AB41</f>
        <v>0</v>
      </c>
      <c r="J45" s="33">
        <f>订单信息!AN41</f>
        <v>0</v>
      </c>
    </row>
    <row r="46" s="33" customFormat="1" ht="20" customHeight="1" spans="1:10">
      <c r="A46" s="58">
        <v>41</v>
      </c>
      <c r="B46" s="59">
        <f>订单信息!Y42</f>
        <v>0</v>
      </c>
      <c r="C46" s="60">
        <f>订单信息!W42</f>
        <v>0</v>
      </c>
      <c r="D46" s="61">
        <f>订单信息!Z42</f>
        <v>0</v>
      </c>
      <c r="E46" s="19">
        <f>订单信息!Q42</f>
        <v>0</v>
      </c>
      <c r="F46" s="19">
        <f>订单信息!AD42</f>
        <v>0</v>
      </c>
      <c r="G46" s="62">
        <f>订单信息!T42</f>
        <v>0</v>
      </c>
      <c r="H46" s="63">
        <f>订单信息!AA42</f>
        <v>0</v>
      </c>
      <c r="I46" s="64">
        <f>订单信息!AB42</f>
        <v>0</v>
      </c>
      <c r="J46" s="33">
        <f>订单信息!AN42</f>
        <v>0</v>
      </c>
    </row>
    <row r="47" s="33" customFormat="1" ht="20" customHeight="1" spans="1:10">
      <c r="A47" s="58">
        <v>42</v>
      </c>
      <c r="B47" s="59">
        <f>订单信息!Y43</f>
        <v>0</v>
      </c>
      <c r="C47" s="60">
        <f>订单信息!W43</f>
        <v>0</v>
      </c>
      <c r="D47" s="61">
        <f>订单信息!Z43</f>
        <v>0</v>
      </c>
      <c r="E47" s="19">
        <f>订单信息!Q43</f>
        <v>0</v>
      </c>
      <c r="F47" s="19">
        <f>订单信息!AD43</f>
        <v>0</v>
      </c>
      <c r="G47" s="62">
        <f>订单信息!T43</f>
        <v>0</v>
      </c>
      <c r="H47" s="63">
        <f>订单信息!AA43</f>
        <v>0</v>
      </c>
      <c r="I47" s="64">
        <f>订单信息!AB43</f>
        <v>0</v>
      </c>
      <c r="J47" s="33">
        <f>订单信息!AN43</f>
        <v>0</v>
      </c>
    </row>
    <row r="48" s="33" customFormat="1" ht="20" customHeight="1" spans="1:10">
      <c r="A48" s="58">
        <v>43</v>
      </c>
      <c r="B48" s="59">
        <f>订单信息!Y44</f>
        <v>0</v>
      </c>
      <c r="C48" s="60">
        <f>订单信息!W44</f>
        <v>0</v>
      </c>
      <c r="D48" s="61">
        <f>订单信息!Z44</f>
        <v>0</v>
      </c>
      <c r="E48" s="19">
        <f>订单信息!Q44</f>
        <v>0</v>
      </c>
      <c r="F48" s="19">
        <f>订单信息!AD44</f>
        <v>0</v>
      </c>
      <c r="G48" s="62">
        <f>订单信息!T44</f>
        <v>0</v>
      </c>
      <c r="H48" s="63">
        <f>订单信息!AA44</f>
        <v>0</v>
      </c>
      <c r="I48" s="64">
        <f>订单信息!AB44</f>
        <v>0</v>
      </c>
      <c r="J48" s="33">
        <f>订单信息!AN44</f>
        <v>0</v>
      </c>
    </row>
    <row r="49" s="33" customFormat="1" ht="20" customHeight="1" spans="1:10">
      <c r="A49" s="58">
        <v>44</v>
      </c>
      <c r="B49" s="59">
        <f>订单信息!Y45</f>
        <v>0</v>
      </c>
      <c r="C49" s="60">
        <f>订单信息!W45</f>
        <v>0</v>
      </c>
      <c r="D49" s="61">
        <f>订单信息!Z45</f>
        <v>0</v>
      </c>
      <c r="E49" s="19">
        <f>订单信息!Q45</f>
        <v>0</v>
      </c>
      <c r="F49" s="19">
        <f>订单信息!AD45</f>
        <v>0</v>
      </c>
      <c r="G49" s="62">
        <f>订单信息!T45</f>
        <v>0</v>
      </c>
      <c r="H49" s="63">
        <f>订单信息!AA45</f>
        <v>0</v>
      </c>
      <c r="I49" s="64">
        <f>订单信息!AB45</f>
        <v>0</v>
      </c>
      <c r="J49" s="33">
        <f>订单信息!AN45</f>
        <v>0</v>
      </c>
    </row>
    <row r="50" s="33" customFormat="1" ht="20" customHeight="1" spans="1:10">
      <c r="A50" s="58">
        <v>45</v>
      </c>
      <c r="B50" s="59">
        <f>订单信息!Y46</f>
        <v>0</v>
      </c>
      <c r="C50" s="60">
        <f>订单信息!W46</f>
        <v>0</v>
      </c>
      <c r="D50" s="61">
        <f>订单信息!Z46</f>
        <v>0</v>
      </c>
      <c r="E50" s="19">
        <f>订单信息!Q46</f>
        <v>0</v>
      </c>
      <c r="F50" s="19">
        <f>订单信息!AD46</f>
        <v>0</v>
      </c>
      <c r="G50" s="62">
        <f>订单信息!T46</f>
        <v>0</v>
      </c>
      <c r="H50" s="63">
        <f>订单信息!AA46</f>
        <v>0</v>
      </c>
      <c r="I50" s="64">
        <f>订单信息!AB46</f>
        <v>0</v>
      </c>
      <c r="J50" s="33">
        <f>订单信息!AN46</f>
        <v>0</v>
      </c>
    </row>
    <row r="51" s="33" customFormat="1" ht="20" customHeight="1" spans="1:10">
      <c r="A51" s="58">
        <v>46</v>
      </c>
      <c r="B51" s="59">
        <f>订单信息!Y47</f>
        <v>0</v>
      </c>
      <c r="C51" s="60">
        <f>订单信息!W47</f>
        <v>0</v>
      </c>
      <c r="D51" s="61">
        <f>订单信息!Z47</f>
        <v>0</v>
      </c>
      <c r="E51" s="19">
        <f>订单信息!Q47</f>
        <v>0</v>
      </c>
      <c r="F51" s="19">
        <f>订单信息!AD47</f>
        <v>0</v>
      </c>
      <c r="G51" s="62">
        <f>订单信息!T47</f>
        <v>0</v>
      </c>
      <c r="H51" s="63">
        <f>订单信息!AA47</f>
        <v>0</v>
      </c>
      <c r="I51" s="64">
        <f>订单信息!AB47</f>
        <v>0</v>
      </c>
      <c r="J51" s="33">
        <f>订单信息!AN47</f>
        <v>0</v>
      </c>
    </row>
    <row r="52" s="33" customFormat="1" ht="20" customHeight="1" spans="1:10">
      <c r="A52" s="58">
        <v>47</v>
      </c>
      <c r="B52" s="59">
        <f>订单信息!Y48</f>
        <v>0</v>
      </c>
      <c r="C52" s="60">
        <f>订单信息!W48</f>
        <v>0</v>
      </c>
      <c r="D52" s="61">
        <f>订单信息!Z48</f>
        <v>0</v>
      </c>
      <c r="E52" s="19">
        <f>订单信息!Q48</f>
        <v>0</v>
      </c>
      <c r="F52" s="19">
        <f>订单信息!AD48</f>
        <v>0</v>
      </c>
      <c r="G52" s="62">
        <f>订单信息!T48</f>
        <v>0</v>
      </c>
      <c r="H52" s="63">
        <f>订单信息!AA48</f>
        <v>0</v>
      </c>
      <c r="I52" s="64">
        <f>订单信息!AB48</f>
        <v>0</v>
      </c>
      <c r="J52" s="33">
        <f>订单信息!AN48</f>
        <v>0</v>
      </c>
    </row>
    <row r="53" s="33" customFormat="1" ht="20" customHeight="1" spans="1:10">
      <c r="A53" s="58">
        <v>48</v>
      </c>
      <c r="B53" s="59">
        <f>订单信息!Y49</f>
        <v>0</v>
      </c>
      <c r="C53" s="60">
        <f>订单信息!W49</f>
        <v>0</v>
      </c>
      <c r="D53" s="61">
        <f>订单信息!Z49</f>
        <v>0</v>
      </c>
      <c r="E53" s="19">
        <f>订单信息!Q49</f>
        <v>0</v>
      </c>
      <c r="F53" s="19">
        <f>订单信息!AD49</f>
        <v>0</v>
      </c>
      <c r="G53" s="62">
        <f>订单信息!T49</f>
        <v>0</v>
      </c>
      <c r="H53" s="63">
        <f>订单信息!AA49</f>
        <v>0</v>
      </c>
      <c r="I53" s="64">
        <f>订单信息!AB49</f>
        <v>0</v>
      </c>
      <c r="J53" s="33">
        <f>订单信息!AN49</f>
        <v>0</v>
      </c>
    </row>
    <row r="54" s="33" customFormat="1" ht="20" customHeight="1" spans="1:10">
      <c r="A54" s="58">
        <v>49</v>
      </c>
      <c r="B54" s="59">
        <f>订单信息!Y50</f>
        <v>0</v>
      </c>
      <c r="C54" s="60">
        <f>订单信息!W50</f>
        <v>0</v>
      </c>
      <c r="D54" s="61">
        <f>订单信息!Z50</f>
        <v>0</v>
      </c>
      <c r="E54" s="19">
        <f>订单信息!Q50</f>
        <v>0</v>
      </c>
      <c r="F54" s="19">
        <f>订单信息!AD50</f>
        <v>0</v>
      </c>
      <c r="G54" s="62">
        <f>订单信息!T50</f>
        <v>0</v>
      </c>
      <c r="H54" s="63">
        <f>订单信息!AA50</f>
        <v>0</v>
      </c>
      <c r="I54" s="64">
        <f>订单信息!AB50</f>
        <v>0</v>
      </c>
      <c r="J54" s="33">
        <f>订单信息!AN50</f>
        <v>0</v>
      </c>
    </row>
    <row r="55" s="33" customFormat="1" ht="20" customHeight="1" spans="1:10">
      <c r="A55" s="58">
        <v>50</v>
      </c>
      <c r="B55" s="59">
        <f>订单信息!Y51</f>
        <v>0</v>
      </c>
      <c r="C55" s="60">
        <f>订单信息!W51</f>
        <v>0</v>
      </c>
      <c r="D55" s="61">
        <f>订单信息!Z51</f>
        <v>0</v>
      </c>
      <c r="E55" s="19">
        <f>订单信息!Q51</f>
        <v>0</v>
      </c>
      <c r="F55" s="19">
        <f>订单信息!AD51</f>
        <v>0</v>
      </c>
      <c r="G55" s="62">
        <f>订单信息!T51</f>
        <v>0</v>
      </c>
      <c r="H55" s="63">
        <f>订单信息!AA51</f>
        <v>0</v>
      </c>
      <c r="I55" s="64">
        <f>订单信息!AB51</f>
        <v>0</v>
      </c>
      <c r="J55" s="33">
        <f>订单信息!AN51</f>
        <v>0</v>
      </c>
    </row>
    <row r="56" s="33" customFormat="1" ht="21" customHeight="1" spans="1:10">
      <c r="A56" s="58"/>
      <c r="B56" s="65"/>
      <c r="C56" s="66"/>
      <c r="D56" s="67"/>
      <c r="E56" s="19"/>
      <c r="F56" s="19"/>
      <c r="G56" s="62"/>
      <c r="H56" s="63"/>
      <c r="I56" s="64"/>
    </row>
    <row r="57" s="33" customFormat="1" ht="27" customHeight="1" spans="1:10">
      <c r="A57" s="68" t="s">
        <v>264</v>
      </c>
      <c r="B57" s="69"/>
      <c r="C57" s="70"/>
      <c r="D57" s="70"/>
      <c r="E57" s="71">
        <f>SUM(E6:E56)</f>
        <v>6</v>
      </c>
      <c r="F57" s="71"/>
      <c r="G57" s="72">
        <f>SUM(G6:G56)</f>
        <v>34.41</v>
      </c>
      <c r="H57" s="72" t="s">
        <v>265</v>
      </c>
      <c r="I57" s="73">
        <f>SUM(I6:I56)</f>
        <v>1943.3</v>
      </c>
    </row>
    <row r="58" s="34" customFormat="1" ht="24" customHeight="1" spans="1:10">
      <c r="C58" s="74" t="s">
        <v>266</v>
      </c>
      <c r="D58" s="35">
        <f>SUM(J6:J55)</f>
        <v>0</v>
      </c>
      <c r="G58" s="75"/>
      <c r="H58" s="76" t="s">
        <v>267</v>
      </c>
      <c r="I58" s="76"/>
    </row>
    <row r="59" s="34" customFormat="1" ht="24" customHeight="1" spans="1:10">
      <c r="C59" s="74" t="s">
        <v>268</v>
      </c>
      <c r="D59" s="35" t="str">
        <f>[1]报关单!I12</f>
        <v>C&amp;F</v>
      </c>
      <c r="G59" s="75"/>
      <c r="H59" s="77"/>
      <c r="I59" s="77"/>
    </row>
    <row r="60" s="34" customFormat="1" ht="24.75" customHeight="1" spans="1:10">
      <c r="G60" s="75"/>
      <c r="H60" s="78"/>
      <c r="I60" s="78"/>
    </row>
    <row r="61" s="34" customFormat="1" ht="10.2" spans="1:10">
      <c r="G61" s="75"/>
      <c r="H61" s="75"/>
      <c r="I61" s="75"/>
    </row>
    <row r="62" s="34" customFormat="1" ht="10.2" spans="1:10">
      <c r="G62" s="75"/>
      <c r="H62" s="75"/>
      <c r="I62" s="75"/>
    </row>
    <row r="63" s="34" customFormat="1" ht="10.2" spans="1:10">
      <c r="G63" s="75"/>
      <c r="H63" s="75"/>
      <c r="I63" s="75"/>
    </row>
    <row r="64" s="34" customFormat="1" ht="10.2" spans="1:10">
      <c r="G64" s="75"/>
      <c r="H64" s="75"/>
      <c r="I64" s="75"/>
    </row>
    <row r="65" s="34" customFormat="1" ht="10.2" spans="7:9">
      <c r="G65" s="75"/>
      <c r="H65" s="75"/>
      <c r="I65" s="75"/>
    </row>
    <row r="66" s="34" customFormat="1" ht="10.2" spans="7:9">
      <c r="G66" s="75"/>
      <c r="H66" s="75"/>
      <c r="I66" s="75"/>
    </row>
    <row r="67" s="34" customFormat="1" ht="10.2" spans="7:9">
      <c r="G67" s="75"/>
      <c r="H67" s="75"/>
      <c r="I67" s="75"/>
    </row>
    <row r="68" s="34" customFormat="1" ht="10.2" spans="7:9">
      <c r="G68" s="75"/>
      <c r="H68" s="75"/>
      <c r="I68" s="75"/>
    </row>
    <row r="69" s="34" customFormat="1" ht="10.2" spans="7:9">
      <c r="G69" s="75"/>
      <c r="H69" s="75"/>
      <c r="I69" s="75"/>
    </row>
    <row r="70" s="34" customFormat="1" ht="10.2" spans="7:9">
      <c r="G70" s="75"/>
      <c r="H70" s="75"/>
      <c r="I70" s="75"/>
    </row>
    <row r="71" s="34" customFormat="1" ht="10.2" spans="7:9">
      <c r="G71" s="75"/>
      <c r="H71" s="75"/>
      <c r="I71" s="75"/>
    </row>
    <row r="72" s="34" customFormat="1" ht="10.2" spans="7:9">
      <c r="G72" s="75"/>
      <c r="H72" s="75"/>
      <c r="I72" s="75"/>
    </row>
    <row r="73" s="34" customFormat="1" ht="10.2" spans="7:9">
      <c r="G73" s="75"/>
      <c r="H73" s="75"/>
      <c r="I73" s="75"/>
    </row>
    <row r="74" s="34" customFormat="1" ht="10.2" spans="7:9">
      <c r="G74" s="75"/>
      <c r="H74" s="75"/>
      <c r="I74" s="75"/>
    </row>
    <row r="75" s="34" customFormat="1" ht="10.2" spans="7:9">
      <c r="G75" s="75"/>
      <c r="H75" s="75"/>
      <c r="I75" s="75"/>
    </row>
    <row r="76" s="34" customFormat="1" ht="10.2" spans="7:9">
      <c r="G76" s="75"/>
      <c r="H76" s="75"/>
      <c r="I76" s="75"/>
    </row>
    <row r="77" s="34" customFormat="1" ht="10.2" spans="7:9">
      <c r="G77" s="75"/>
      <c r="H77" s="75"/>
      <c r="I77" s="75"/>
    </row>
    <row r="78" s="34" customFormat="1" ht="10.2" spans="7:9">
      <c r="G78" s="75"/>
      <c r="H78" s="75"/>
      <c r="I78" s="75"/>
    </row>
    <row r="79" s="34" customFormat="1" ht="10.2" spans="7:9">
      <c r="G79" s="75"/>
      <c r="H79" s="75"/>
      <c r="I79" s="75"/>
    </row>
    <row r="80" s="34" customFormat="1" ht="10.2" spans="7:9">
      <c r="G80" s="75"/>
      <c r="H80" s="75"/>
      <c r="I80" s="75"/>
    </row>
    <row r="81" s="34" customFormat="1" ht="10.2" spans="7:9">
      <c r="G81" s="75"/>
      <c r="H81" s="75"/>
      <c r="I81" s="75"/>
    </row>
    <row r="82" s="34" customFormat="1" ht="10.2" spans="7:9">
      <c r="G82" s="75"/>
      <c r="H82" s="75"/>
      <c r="I82" s="75"/>
    </row>
    <row r="83" s="34" customFormat="1" ht="10.2" spans="7:9">
      <c r="G83" s="75"/>
      <c r="H83" s="75"/>
      <c r="I83" s="75"/>
    </row>
    <row r="84" s="34" customFormat="1" ht="10.2" spans="7:9">
      <c r="G84" s="75"/>
      <c r="H84" s="75"/>
      <c r="I84" s="75"/>
    </row>
    <row r="85" s="34" customFormat="1" ht="10.2" spans="7:9">
      <c r="G85" s="75"/>
      <c r="H85" s="75"/>
      <c r="I85" s="75"/>
    </row>
    <row r="86" s="34" customFormat="1" ht="10.2" spans="7:9">
      <c r="G86" s="75"/>
      <c r="H86" s="75"/>
      <c r="I86" s="75"/>
    </row>
    <row r="87" s="34" customFormat="1" ht="10.2" spans="7:9">
      <c r="G87" s="75"/>
      <c r="H87" s="75"/>
      <c r="I87" s="75"/>
    </row>
    <row r="88" s="34" customFormat="1" ht="10.2" spans="7:9">
      <c r="G88" s="75"/>
      <c r="H88" s="75"/>
      <c r="I88" s="75"/>
    </row>
    <row r="89" s="34" customFormat="1" ht="10.2" spans="7:9">
      <c r="G89" s="75"/>
      <c r="H89" s="75"/>
      <c r="I89" s="75"/>
    </row>
    <row r="90" s="34" customFormat="1" ht="10.2" spans="7:9">
      <c r="G90" s="75"/>
      <c r="H90" s="75"/>
      <c r="I90" s="75"/>
    </row>
    <row r="91" s="34" customFormat="1" ht="10.2" spans="7:9">
      <c r="G91" s="75"/>
      <c r="H91" s="75"/>
      <c r="I91" s="75"/>
    </row>
    <row r="92" s="34" customFormat="1" ht="10.2" spans="7:9">
      <c r="G92" s="75"/>
      <c r="H92" s="75"/>
      <c r="I92" s="75"/>
    </row>
    <row r="93" s="34" customFormat="1" ht="10.2" spans="7:9">
      <c r="G93" s="75"/>
      <c r="H93" s="75"/>
      <c r="I93" s="75"/>
    </row>
    <row r="94" s="34" customFormat="1" ht="10.2" spans="7:9">
      <c r="G94" s="75"/>
      <c r="H94" s="75"/>
      <c r="I94" s="75"/>
    </row>
    <row r="95" s="34" customFormat="1" ht="10.2" spans="7:9">
      <c r="G95" s="75"/>
      <c r="H95" s="75"/>
      <c r="I95" s="75"/>
    </row>
    <row r="96" s="34" customFormat="1" ht="10.2" spans="7:9">
      <c r="G96" s="75"/>
      <c r="H96" s="75"/>
      <c r="I96" s="75"/>
    </row>
    <row r="97" s="34" customFormat="1" ht="10.2" spans="7:9">
      <c r="G97" s="75"/>
      <c r="H97" s="75"/>
      <c r="I97" s="75"/>
    </row>
    <row r="98" s="34" customFormat="1" ht="10.2" spans="7:9">
      <c r="G98" s="75"/>
      <c r="H98" s="75"/>
      <c r="I98" s="75"/>
    </row>
    <row r="99" s="34" customFormat="1" ht="10.2" spans="7:9">
      <c r="G99" s="75"/>
      <c r="H99" s="75"/>
      <c r="I99" s="75"/>
    </row>
    <row r="100" s="34" customFormat="1" ht="10.2" spans="7:9">
      <c r="G100" s="75"/>
      <c r="H100" s="75"/>
      <c r="I100" s="75"/>
    </row>
    <row r="101" s="34" customFormat="1" ht="10.2" spans="7:9">
      <c r="G101" s="75"/>
      <c r="H101" s="75"/>
      <c r="I101" s="75"/>
    </row>
    <row r="102" s="34" customFormat="1" ht="10.2" spans="7:9">
      <c r="G102" s="75"/>
      <c r="H102" s="75"/>
      <c r="I102" s="75"/>
    </row>
    <row r="103" s="34" customFormat="1" ht="10.2" spans="7:9">
      <c r="G103" s="75"/>
      <c r="H103" s="75"/>
      <c r="I103" s="75"/>
    </row>
    <row r="104" s="34" customFormat="1" ht="10.2" spans="7:9">
      <c r="G104" s="75"/>
      <c r="H104" s="75"/>
      <c r="I104" s="75"/>
    </row>
    <row r="105" s="34" customFormat="1" ht="10.2" spans="7:9">
      <c r="G105" s="75"/>
      <c r="H105" s="75"/>
      <c r="I105" s="75"/>
    </row>
    <row r="106" s="34" customFormat="1" ht="10.2" spans="7:9">
      <c r="G106" s="75"/>
      <c r="H106" s="75"/>
      <c r="I106" s="75"/>
    </row>
    <row r="107" s="34" customFormat="1" ht="10.2" spans="7:9">
      <c r="G107" s="75"/>
      <c r="H107" s="75"/>
      <c r="I107" s="75"/>
    </row>
    <row r="108" s="34" customFormat="1" ht="10.2" spans="7:9">
      <c r="G108" s="75"/>
      <c r="H108" s="75"/>
      <c r="I108" s="75"/>
    </row>
    <row r="109" s="34" customFormat="1" ht="10.2" spans="7:9">
      <c r="G109" s="75"/>
      <c r="H109" s="75"/>
      <c r="I109" s="75"/>
    </row>
    <row r="110" s="34" customFormat="1" ht="10.2" spans="7:9">
      <c r="G110" s="75"/>
      <c r="H110" s="75"/>
      <c r="I110" s="75"/>
    </row>
    <row r="111" s="34" customFormat="1" ht="10.2" spans="7:9">
      <c r="G111" s="75"/>
      <c r="H111" s="75"/>
      <c r="I111" s="75"/>
    </row>
    <row r="112" s="34" customFormat="1" ht="10.2" spans="7:9">
      <c r="G112" s="75"/>
      <c r="H112" s="75"/>
      <c r="I112" s="75"/>
    </row>
    <row r="113" s="34" customFormat="1" ht="10.2" spans="7:9">
      <c r="G113" s="75"/>
      <c r="H113" s="75"/>
      <c r="I113" s="75"/>
    </row>
    <row r="114" s="34" customFormat="1" ht="10.2" spans="7:9">
      <c r="G114" s="75"/>
      <c r="H114" s="75"/>
      <c r="I114" s="75"/>
    </row>
    <row r="115" s="34" customFormat="1" ht="10.2" spans="7:9">
      <c r="G115" s="75"/>
      <c r="H115" s="75"/>
      <c r="I115" s="75"/>
    </row>
    <row r="116" s="34" customFormat="1" ht="10.2" spans="7:9">
      <c r="G116" s="75"/>
      <c r="H116" s="75"/>
      <c r="I116" s="75"/>
    </row>
    <row r="117" s="34" customFormat="1" ht="10.2" spans="7:9">
      <c r="G117" s="75"/>
      <c r="H117" s="75"/>
      <c r="I117" s="75"/>
    </row>
    <row r="118" s="34" customFormat="1" ht="10.2" spans="7:9">
      <c r="G118" s="75"/>
      <c r="H118" s="75"/>
      <c r="I118" s="75"/>
    </row>
    <row r="119" s="34" customFormat="1" ht="10.2" spans="7:9">
      <c r="G119" s="75"/>
      <c r="H119" s="75"/>
      <c r="I119" s="75"/>
    </row>
    <row r="120" s="34" customFormat="1" ht="10.2" spans="7:9">
      <c r="G120" s="75"/>
      <c r="H120" s="75"/>
      <c r="I120" s="75"/>
    </row>
    <row r="121" s="34" customFormat="1" ht="10.2" spans="7:9">
      <c r="G121" s="75"/>
      <c r="H121" s="75"/>
      <c r="I121" s="75"/>
    </row>
    <row r="122" s="34" customFormat="1" ht="10.2" spans="7:9">
      <c r="G122" s="75"/>
      <c r="H122" s="75"/>
      <c r="I122" s="75"/>
    </row>
    <row r="123" s="34" customFormat="1" ht="10.2" spans="7:9">
      <c r="G123" s="75"/>
      <c r="H123" s="75"/>
      <c r="I123" s="75"/>
    </row>
    <row r="124" s="34" customFormat="1" ht="10.2" spans="7:9">
      <c r="G124" s="75"/>
      <c r="H124" s="75"/>
      <c r="I124" s="75"/>
    </row>
    <row r="125" s="34" customFormat="1" ht="10.2" spans="7:9">
      <c r="G125" s="75"/>
      <c r="H125" s="75"/>
      <c r="I125" s="75"/>
    </row>
    <row r="126" s="34" customFormat="1" ht="10.2" spans="7:9">
      <c r="G126" s="75"/>
      <c r="H126" s="75"/>
      <c r="I126" s="75"/>
    </row>
    <row r="127" s="34" customFormat="1" ht="10.2" spans="7:9">
      <c r="G127" s="75"/>
      <c r="H127" s="75"/>
      <c r="I127" s="75"/>
    </row>
    <row r="128" s="34" customFormat="1" ht="10.2" spans="7:9">
      <c r="G128" s="75"/>
      <c r="H128" s="75"/>
      <c r="I128" s="75"/>
    </row>
    <row r="129" s="34" customFormat="1" ht="10.2" spans="7:9">
      <c r="G129" s="75"/>
      <c r="H129" s="75"/>
      <c r="I129" s="75"/>
    </row>
    <row r="130" s="34" customFormat="1" ht="10.2" spans="7:9">
      <c r="G130" s="75"/>
      <c r="H130" s="75"/>
      <c r="I130" s="75"/>
    </row>
    <row r="131" s="34" customFormat="1" ht="10.2" spans="7:9">
      <c r="G131" s="75"/>
      <c r="H131" s="75"/>
      <c r="I131" s="75"/>
    </row>
    <row r="132" s="34" customFormat="1" ht="10.2" spans="7:9">
      <c r="G132" s="75"/>
      <c r="H132" s="75"/>
      <c r="I132" s="75"/>
    </row>
    <row r="133" s="34" customFormat="1" ht="10.2" spans="7:9">
      <c r="G133" s="75"/>
      <c r="H133" s="75"/>
      <c r="I133" s="75"/>
    </row>
    <row r="134" s="34" customFormat="1" ht="10.2" spans="7:9">
      <c r="G134" s="75"/>
      <c r="H134" s="75"/>
      <c r="I134" s="75"/>
    </row>
    <row r="135" s="34" customFormat="1" ht="10.2" spans="7:9">
      <c r="G135" s="75"/>
      <c r="H135" s="75"/>
      <c r="I135" s="75"/>
    </row>
    <row r="136" s="34" customFormat="1" ht="10.2" spans="7:9">
      <c r="G136" s="75"/>
      <c r="H136" s="75"/>
      <c r="I136" s="75"/>
    </row>
    <row r="137" s="34" customFormat="1" ht="10.2" spans="7:9">
      <c r="G137" s="75"/>
      <c r="H137" s="75"/>
      <c r="I137" s="75"/>
    </row>
    <row r="138" s="34" customFormat="1" ht="10.2" spans="7:9">
      <c r="G138" s="75"/>
      <c r="H138" s="75"/>
      <c r="I138" s="75"/>
    </row>
    <row r="139" s="34" customFormat="1" ht="10.2" spans="7:9">
      <c r="G139" s="75"/>
      <c r="H139" s="75"/>
      <c r="I139" s="75"/>
    </row>
    <row r="140" s="34" customFormat="1" ht="10.2" spans="7:9">
      <c r="G140" s="75"/>
      <c r="H140" s="75"/>
      <c r="I140" s="75"/>
    </row>
    <row r="141" s="34" customFormat="1" ht="10.2" spans="7:9">
      <c r="G141" s="75"/>
      <c r="H141" s="75"/>
      <c r="I141" s="75"/>
    </row>
    <row r="142" s="34" customFormat="1" ht="10.2" spans="7:9">
      <c r="G142" s="75"/>
      <c r="H142" s="75"/>
      <c r="I142" s="75"/>
    </row>
    <row r="143" s="34" customFormat="1" ht="10.2" spans="7:9">
      <c r="G143" s="75"/>
      <c r="H143" s="75"/>
      <c r="I143" s="75"/>
    </row>
    <row r="144" s="34" customFormat="1" ht="10.2" spans="7:9">
      <c r="G144" s="75"/>
      <c r="H144" s="75"/>
      <c r="I144" s="75"/>
    </row>
    <row r="145" s="34" customFormat="1" ht="10.2" spans="7:9">
      <c r="G145" s="75"/>
      <c r="H145" s="75"/>
      <c r="I145" s="75"/>
    </row>
    <row r="146" s="34" customFormat="1" ht="10.2" spans="7:9">
      <c r="G146" s="75"/>
      <c r="H146" s="75"/>
      <c r="I146" s="75"/>
    </row>
    <row r="147" s="34" customFormat="1" ht="10.2" spans="7:9">
      <c r="G147" s="75"/>
      <c r="H147" s="75"/>
      <c r="I147" s="75"/>
    </row>
    <row r="148" s="34" customFormat="1" ht="10.2" spans="7:9">
      <c r="G148" s="75"/>
      <c r="H148" s="75"/>
      <c r="I148" s="75"/>
    </row>
    <row r="149" s="34" customFormat="1" ht="10.2" spans="7:9">
      <c r="G149" s="75"/>
      <c r="H149" s="75"/>
      <c r="I149" s="75"/>
    </row>
    <row r="150" s="34" customFormat="1" ht="10.2" spans="7:9">
      <c r="G150" s="75"/>
      <c r="H150" s="75"/>
      <c r="I150" s="75"/>
    </row>
    <row r="151" s="34" customFormat="1" ht="10.2" spans="7:9">
      <c r="G151" s="75"/>
      <c r="H151" s="75"/>
      <c r="I151" s="75"/>
    </row>
    <row r="152" s="34" customFormat="1" ht="10.2" spans="7:9">
      <c r="G152" s="75"/>
      <c r="H152" s="75"/>
      <c r="I152" s="75"/>
    </row>
    <row r="153" s="34" customFormat="1" ht="10.2" spans="7:9">
      <c r="G153" s="75"/>
      <c r="H153" s="75"/>
      <c r="I153" s="75"/>
    </row>
    <row r="154" s="34" customFormat="1" ht="10.2" spans="7:9">
      <c r="G154" s="75"/>
      <c r="H154" s="75"/>
      <c r="I154" s="75"/>
    </row>
    <row r="155" s="34" customFormat="1" ht="10.2" spans="7:9">
      <c r="G155" s="75"/>
      <c r="H155" s="75"/>
      <c r="I155" s="75"/>
    </row>
    <row r="156" s="34" customFormat="1" ht="10.2" spans="7:9">
      <c r="G156" s="75"/>
      <c r="H156" s="75"/>
      <c r="I156" s="75"/>
    </row>
    <row r="157" s="34" customFormat="1" ht="10.2" spans="7:9">
      <c r="G157" s="75"/>
      <c r="H157" s="75"/>
      <c r="I157" s="75"/>
    </row>
    <row r="158" s="34" customFormat="1" ht="10.2" spans="7:9">
      <c r="G158" s="75"/>
      <c r="H158" s="75"/>
      <c r="I158" s="75"/>
    </row>
    <row r="159" s="34" customFormat="1" ht="10.2" spans="7:9">
      <c r="G159" s="75"/>
      <c r="H159" s="75"/>
      <c r="I159" s="75"/>
    </row>
    <row r="160" s="34" customFormat="1" ht="10.2" spans="7:9">
      <c r="G160" s="75"/>
      <c r="H160" s="75"/>
      <c r="I160" s="75"/>
    </row>
    <row r="161" s="34" customFormat="1" ht="10.2" spans="7:9">
      <c r="G161" s="75"/>
      <c r="H161" s="75"/>
      <c r="I161" s="75"/>
    </row>
    <row r="162" s="34" customFormat="1" ht="10.2" spans="7:9">
      <c r="G162" s="75"/>
      <c r="H162" s="75"/>
      <c r="I162" s="75"/>
    </row>
    <row r="163" s="34" customFormat="1" ht="10.2" spans="7:9">
      <c r="G163" s="75"/>
      <c r="H163" s="75"/>
      <c r="I163" s="75"/>
    </row>
    <row r="164" s="34" customFormat="1" ht="10.2" spans="7:9">
      <c r="G164" s="75"/>
      <c r="H164" s="75"/>
      <c r="I164" s="75"/>
    </row>
    <row r="165" s="34" customFormat="1" ht="10.2" spans="7:9">
      <c r="G165" s="75"/>
      <c r="H165" s="75"/>
      <c r="I165" s="75"/>
    </row>
    <row r="166" s="34" customFormat="1" ht="10.2" spans="7:9">
      <c r="G166" s="75"/>
      <c r="H166" s="75"/>
      <c r="I166" s="75"/>
    </row>
    <row r="167" s="34" customFormat="1" ht="10.2" spans="7:9">
      <c r="G167" s="75"/>
      <c r="H167" s="75"/>
      <c r="I167" s="75"/>
    </row>
    <row r="168" s="34" customFormat="1" ht="10.2" spans="7:9">
      <c r="G168" s="75"/>
      <c r="H168" s="75"/>
      <c r="I168" s="75"/>
    </row>
    <row r="169" s="34" customFormat="1" ht="10.2" spans="7:9">
      <c r="G169" s="75"/>
      <c r="H169" s="75"/>
      <c r="I169" s="75"/>
    </row>
    <row r="170" s="34" customFormat="1" ht="10.2" spans="7:9">
      <c r="G170" s="75"/>
      <c r="H170" s="75"/>
      <c r="I170" s="75"/>
    </row>
  </sheetData>
  <autoFilter xmlns:etc="http://www.wps.cn/officeDocument/2017/etCustomData" ref="A4:I55" etc:filterBottomFollowUsedRange="0">
    <extLst/>
  </autoFilter>
  <mergeCells count="14">
    <mergeCell ref="A1:I1"/>
    <mergeCell ref="A2:I2"/>
    <mergeCell ref="A3:G3"/>
    <mergeCell ref="E4:G4"/>
    <mergeCell ref="A57:C57"/>
    <mergeCell ref="H58:I58"/>
    <mergeCell ref="H59:I59"/>
    <mergeCell ref="H60:I60"/>
    <mergeCell ref="A4:A5"/>
    <mergeCell ref="B4:B5"/>
    <mergeCell ref="C4:C5"/>
    <mergeCell ref="D4:D5"/>
    <mergeCell ref="H4:H5"/>
    <mergeCell ref="I4:I5"/>
  </mergeCells>
  <hyperlinks>
    <hyperlink ref="C4" location="目录!A1" display="名称"/>
  </hyperlinks>
  <printOptions horizontalCentered="1"/>
  <pageMargins left="0.156944444444444" right="0.156944444444444" top="0.826388888888889" bottom="0.393055555555556" header="0.354166666666667" footer="0.511805555555556"/>
  <pageSetup paperSize="9" scale="86" orientation="portrait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E68"/>
  <sheetViews>
    <sheetView zoomScale="85" zoomScaleNormal="85" zoomScaleSheetLayoutView="85" topLeftCell="A47" workbookViewId="0">
      <selection activeCell="B65" sqref="B65"/>
    </sheetView>
  </sheetViews>
  <sheetFormatPr defaultColWidth="10" defaultRowHeight="13.2" outlineLevelCol="4"/>
  <cols>
    <col min="1" max="1" width="18.3055555555556" style="2" customWidth="1"/>
    <col min="2" max="2" width="20.9166666666667" style="2" customWidth="1"/>
    <col min="3" max="3" width="15.3518518518519" style="2" customWidth="1"/>
    <col min="4" max="4" width="18.2962962962963" style="2" customWidth="1"/>
    <col min="5" max="5" width="34.8055555555556" style="2" customWidth="1"/>
    <col min="6" max="16384" width="10" style="2"/>
  </cols>
  <sheetData>
    <row r="1" ht="31.8" spans="1:5">
      <c r="A1" s="3" t="s">
        <v>269</v>
      </c>
      <c r="B1" s="3"/>
      <c r="C1" s="3"/>
      <c r="D1" s="3"/>
      <c r="E1" s="3"/>
    </row>
    <row r="2" s="1" customFormat="1" ht="20.25" customHeight="1" spans="1:5">
      <c r="A2" s="1" t="s">
        <v>270</v>
      </c>
      <c r="B2" s="4" t="str">
        <f>'发票 '!A3</f>
        <v>XXXXXXXXX</v>
      </c>
      <c r="C2" s="5"/>
      <c r="D2" s="6" t="s">
        <v>271</v>
      </c>
      <c r="E2" s="7"/>
    </row>
    <row r="3" s="1" customFormat="1" ht="29.25" customHeight="1" spans="1:5">
      <c r="A3" s="1" t="s">
        <v>272</v>
      </c>
      <c r="B3" s="8" t="s">
        <v>273</v>
      </c>
      <c r="C3" s="9"/>
      <c r="D3" s="10"/>
      <c r="E3" s="11"/>
    </row>
    <row r="4" s="1" customFormat="1" ht="14.4" spans="1:5">
      <c r="B4" s="12" t="s">
        <v>274</v>
      </c>
      <c r="C4" s="12"/>
      <c r="D4" s="12"/>
      <c r="E4" s="12"/>
    </row>
    <row r="5" s="1" customFormat="1" ht="15.15" spans="1:5">
      <c r="B5" s="12" t="s">
        <v>275</v>
      </c>
      <c r="C5" s="12"/>
      <c r="D5" s="12"/>
      <c r="E5" s="12"/>
    </row>
    <row r="6" ht="15" customHeight="1" spans="1:5">
      <c r="A6" s="13" t="s">
        <v>276</v>
      </c>
      <c r="B6" s="14" t="s">
        <v>277</v>
      </c>
      <c r="C6" s="14" t="str">
        <f>[1]发票!E5</f>
        <v>数量</v>
      </c>
      <c r="D6" s="15" t="str">
        <f>[1]发票!H4</f>
        <v>单价
(USD)</v>
      </c>
      <c r="E6" s="16" t="s">
        <v>278</v>
      </c>
    </row>
    <row r="7" ht="15" customHeight="1" spans="1:5">
      <c r="A7" s="17">
        <f>'发票 '!B6</f>
        <v>8512201000</v>
      </c>
      <c r="B7" s="18" t="str">
        <f>'发票 '!C6</f>
        <v>LED轮子灯</v>
      </c>
      <c r="C7" s="19">
        <f>'发票 '!E6</f>
        <v>2</v>
      </c>
      <c r="D7" s="20" t="str">
        <f>'发票 '!H6</f>
        <v>178</v>
      </c>
      <c r="E7" s="21">
        <f>'发票 '!I6</f>
        <v>356</v>
      </c>
    </row>
    <row r="8" ht="15" customHeight="1" spans="1:5">
      <c r="A8" s="17">
        <f>'发票 '!B7</f>
        <v>8512201000</v>
      </c>
      <c r="B8" s="18" t="str">
        <f>'发票 '!C7</f>
        <v>LED夹板灯</v>
      </c>
      <c r="C8" s="19">
        <f>'发票 '!E7</f>
        <v>1</v>
      </c>
      <c r="D8" s="20">
        <f>'发票 '!H7</f>
        <v>451.4</v>
      </c>
      <c r="E8" s="21">
        <f>'发票 '!I7</f>
        <v>451.4</v>
      </c>
    </row>
    <row r="9" ht="15" customHeight="1" spans="1:5">
      <c r="A9" s="17">
        <f>'发票 '!B8</f>
        <v>8512201000</v>
      </c>
      <c r="B9" s="18" t="str">
        <f>'发票 '!C8</f>
        <v>LED夹板灯</v>
      </c>
      <c r="C9" s="19">
        <f>'发票 '!E8</f>
        <v>1</v>
      </c>
      <c r="D9" s="20">
        <f>'发票 '!H8</f>
        <v>499.5</v>
      </c>
      <c r="E9" s="21">
        <f>'发票 '!I8</f>
        <v>499.5</v>
      </c>
    </row>
    <row r="10" ht="15" customHeight="1" spans="1:5">
      <c r="A10" s="17">
        <f>'发票 '!B9</f>
        <v>8512201000</v>
      </c>
      <c r="B10" s="18" t="str">
        <f>'发票 '!C9</f>
        <v>LED夹板灯</v>
      </c>
      <c r="C10" s="19">
        <f>'发票 '!E9</f>
        <v>1</v>
      </c>
      <c r="D10" s="20">
        <f>'发票 '!H9</f>
        <v>371.4</v>
      </c>
      <c r="E10" s="21">
        <f>'发票 '!I9</f>
        <v>371.4</v>
      </c>
    </row>
    <row r="11" ht="15" customHeight="1" spans="1:5">
      <c r="A11" s="17">
        <f>'发票 '!B10</f>
        <v>8512201000</v>
      </c>
      <c r="B11" s="18" t="str">
        <f>'发票 '!C10</f>
        <v>LED轮子灯</v>
      </c>
      <c r="C11" s="19">
        <f>'发票 '!E10</f>
        <v>1</v>
      </c>
      <c r="D11" s="20">
        <f>'发票 '!H10</f>
        <v>265</v>
      </c>
      <c r="E11" s="21">
        <f>'发票 '!I10</f>
        <v>265</v>
      </c>
    </row>
    <row r="12" ht="15" customHeight="1" spans="1:5">
      <c r="A12" s="17">
        <f>'发票 '!B11</f>
        <v>0</v>
      </c>
      <c r="B12" s="18">
        <f>'发票 '!C11</f>
        <v>0</v>
      </c>
      <c r="C12" s="19">
        <f>'发票 '!E11</f>
        <v>0</v>
      </c>
      <c r="D12" s="20">
        <f>'发票 '!H11</f>
        <v>0</v>
      </c>
      <c r="E12" s="21">
        <f>'发票 '!I11</f>
        <v>0</v>
      </c>
    </row>
    <row r="13" ht="15" customHeight="1" spans="1:5">
      <c r="A13" s="17">
        <f>'发票 '!B12</f>
        <v>0</v>
      </c>
      <c r="B13" s="18">
        <f>'发票 '!C12</f>
        <v>0</v>
      </c>
      <c r="C13" s="19">
        <f>'发票 '!E12</f>
        <v>0</v>
      </c>
      <c r="D13" s="20">
        <f>'发票 '!H12</f>
        <v>0</v>
      </c>
      <c r="E13" s="21">
        <f>'发票 '!I12</f>
        <v>0</v>
      </c>
    </row>
    <row r="14" ht="15" customHeight="1" spans="1:5">
      <c r="A14" s="17">
        <f>'发票 '!B13</f>
        <v>0</v>
      </c>
      <c r="B14" s="18">
        <f>'发票 '!C13</f>
        <v>0</v>
      </c>
      <c r="C14" s="19">
        <f>'发票 '!E13</f>
        <v>0</v>
      </c>
      <c r="D14" s="20">
        <f>'发票 '!H13</f>
        <v>0</v>
      </c>
      <c r="E14" s="21">
        <f>'发票 '!I13</f>
        <v>0</v>
      </c>
    </row>
    <row r="15" ht="15" customHeight="1" spans="1:5">
      <c r="A15" s="17">
        <f>'发票 '!B14</f>
        <v>0</v>
      </c>
      <c r="B15" s="18">
        <f>'发票 '!C14</f>
        <v>0</v>
      </c>
      <c r="C15" s="19">
        <f>'发票 '!E14</f>
        <v>0</v>
      </c>
      <c r="D15" s="20">
        <f>'发票 '!H14</f>
        <v>0</v>
      </c>
      <c r="E15" s="21">
        <f>'发票 '!I14</f>
        <v>0</v>
      </c>
    </row>
    <row r="16" ht="15" customHeight="1" spans="1:5">
      <c r="A16" s="17">
        <f>'发票 '!B15</f>
        <v>0</v>
      </c>
      <c r="B16" s="18">
        <f>'发票 '!C15</f>
        <v>0</v>
      </c>
      <c r="C16" s="19">
        <f>'发票 '!E15</f>
        <v>0</v>
      </c>
      <c r="D16" s="20">
        <f>'发票 '!H15</f>
        <v>0</v>
      </c>
      <c r="E16" s="21">
        <f>'发票 '!I15</f>
        <v>0</v>
      </c>
    </row>
    <row r="17" ht="15" customHeight="1" spans="1:5">
      <c r="A17" s="17">
        <f>'发票 '!B16</f>
        <v>0</v>
      </c>
      <c r="B17" s="18">
        <f>'发票 '!C16</f>
        <v>0</v>
      </c>
      <c r="C17" s="19">
        <f>'发票 '!E16</f>
        <v>0</v>
      </c>
      <c r="D17" s="20">
        <f>'发票 '!H16</f>
        <v>0</v>
      </c>
      <c r="E17" s="21">
        <f>'发票 '!I16</f>
        <v>0</v>
      </c>
    </row>
    <row r="18" ht="15" customHeight="1" spans="1:5">
      <c r="A18" s="17">
        <f>'发票 '!B17</f>
        <v>0</v>
      </c>
      <c r="B18" s="18">
        <f>'发票 '!C17</f>
        <v>0</v>
      </c>
      <c r="C18" s="19">
        <f>'发票 '!E17</f>
        <v>0</v>
      </c>
      <c r="D18" s="20">
        <f>'发票 '!H17</f>
        <v>0</v>
      </c>
      <c r="E18" s="21">
        <f>'发票 '!I17</f>
        <v>0</v>
      </c>
    </row>
    <row r="19" ht="15" customHeight="1" spans="1:5">
      <c r="A19" s="17">
        <f>'发票 '!B18</f>
        <v>0</v>
      </c>
      <c r="B19" s="18">
        <f>'发票 '!C18</f>
        <v>0</v>
      </c>
      <c r="C19" s="19">
        <f>'发票 '!E18</f>
        <v>0</v>
      </c>
      <c r="D19" s="20">
        <f>'发票 '!H18</f>
        <v>0</v>
      </c>
      <c r="E19" s="21">
        <f>'发票 '!I18</f>
        <v>0</v>
      </c>
    </row>
    <row r="20" ht="15" customHeight="1" spans="1:5">
      <c r="A20" s="17">
        <f>'发票 '!B19</f>
        <v>0</v>
      </c>
      <c r="B20" s="18">
        <f>'发票 '!C19</f>
        <v>0</v>
      </c>
      <c r="C20" s="19">
        <f>'发票 '!E19</f>
        <v>0</v>
      </c>
      <c r="D20" s="20">
        <f>'发票 '!H19</f>
        <v>0</v>
      </c>
      <c r="E20" s="21">
        <f>'发票 '!I19</f>
        <v>0</v>
      </c>
    </row>
    <row r="21" ht="15" customHeight="1" spans="1:5">
      <c r="A21" s="17">
        <f>'发票 '!B20</f>
        <v>0</v>
      </c>
      <c r="B21" s="18">
        <f>'发票 '!C20</f>
        <v>0</v>
      </c>
      <c r="C21" s="19">
        <f>'发票 '!E20</f>
        <v>0</v>
      </c>
      <c r="D21" s="20">
        <f>'发票 '!H20</f>
        <v>0</v>
      </c>
      <c r="E21" s="21">
        <f>'发票 '!I20</f>
        <v>0</v>
      </c>
    </row>
    <row r="22" ht="15" customHeight="1" spans="1:5">
      <c r="A22" s="17">
        <f>'发票 '!B21</f>
        <v>0</v>
      </c>
      <c r="B22" s="18">
        <f>'发票 '!C21</f>
        <v>0</v>
      </c>
      <c r="C22" s="19">
        <f>'发票 '!E21</f>
        <v>0</v>
      </c>
      <c r="D22" s="20">
        <f>'发票 '!H21</f>
        <v>0</v>
      </c>
      <c r="E22" s="21">
        <f>'发票 '!I21</f>
        <v>0</v>
      </c>
    </row>
    <row r="23" ht="15" customHeight="1" spans="1:5">
      <c r="A23" s="17">
        <f>'发票 '!B22</f>
        <v>0</v>
      </c>
      <c r="B23" s="18">
        <f>'发票 '!C22</f>
        <v>0</v>
      </c>
      <c r="C23" s="19">
        <f>'发票 '!E22</f>
        <v>0</v>
      </c>
      <c r="D23" s="20">
        <f>'发票 '!H22</f>
        <v>0</v>
      </c>
      <c r="E23" s="21">
        <f>'发票 '!I22</f>
        <v>0</v>
      </c>
    </row>
    <row r="24" ht="15" customHeight="1" spans="1:5">
      <c r="A24" s="17">
        <f>'发票 '!B23</f>
        <v>0</v>
      </c>
      <c r="B24" s="18">
        <f>'发票 '!C23</f>
        <v>0</v>
      </c>
      <c r="C24" s="19">
        <f>'发票 '!E23</f>
        <v>0</v>
      </c>
      <c r="D24" s="20">
        <f>'发票 '!H23</f>
        <v>0</v>
      </c>
      <c r="E24" s="21">
        <f>'发票 '!I23</f>
        <v>0</v>
      </c>
    </row>
    <row r="25" ht="15" customHeight="1" spans="1:5">
      <c r="A25" s="17">
        <f>'发票 '!B24</f>
        <v>0</v>
      </c>
      <c r="B25" s="18">
        <f>'发票 '!C24</f>
        <v>0</v>
      </c>
      <c r="C25" s="19">
        <f>'发票 '!E24</f>
        <v>0</v>
      </c>
      <c r="D25" s="20">
        <f>'发票 '!H24</f>
        <v>0</v>
      </c>
      <c r="E25" s="21">
        <f>'发票 '!I24</f>
        <v>0</v>
      </c>
    </row>
    <row r="26" ht="15" customHeight="1" spans="1:5">
      <c r="A26" s="17">
        <f>'发票 '!B25</f>
        <v>0</v>
      </c>
      <c r="B26" s="18">
        <f>'发票 '!C25</f>
        <v>0</v>
      </c>
      <c r="C26" s="19">
        <f>'发票 '!E25</f>
        <v>0</v>
      </c>
      <c r="D26" s="20">
        <f>'发票 '!H25</f>
        <v>0</v>
      </c>
      <c r="E26" s="21">
        <f>'发票 '!I25</f>
        <v>0</v>
      </c>
    </row>
    <row r="27" ht="15" customHeight="1" spans="1:5">
      <c r="A27" s="17">
        <f>'发票 '!B26</f>
        <v>0</v>
      </c>
      <c r="B27" s="18">
        <f>'发票 '!C26</f>
        <v>0</v>
      </c>
      <c r="C27" s="19">
        <f>'发票 '!E26</f>
        <v>0</v>
      </c>
      <c r="D27" s="20">
        <f>'发票 '!H26</f>
        <v>0</v>
      </c>
      <c r="E27" s="21">
        <f>'发票 '!I26</f>
        <v>0</v>
      </c>
    </row>
    <row r="28" ht="15" customHeight="1" spans="1:5">
      <c r="A28" s="17">
        <f>'发票 '!B27</f>
        <v>0</v>
      </c>
      <c r="B28" s="18">
        <f>'发票 '!C27</f>
        <v>0</v>
      </c>
      <c r="C28" s="19">
        <f>'发票 '!E27</f>
        <v>0</v>
      </c>
      <c r="D28" s="20">
        <f>'发票 '!H27</f>
        <v>0</v>
      </c>
      <c r="E28" s="21">
        <f>'发票 '!I27</f>
        <v>0</v>
      </c>
    </row>
    <row r="29" ht="15" customHeight="1" spans="1:5">
      <c r="A29" s="17">
        <f>'发票 '!B28</f>
        <v>0</v>
      </c>
      <c r="B29" s="18">
        <f>'发票 '!C28</f>
        <v>0</v>
      </c>
      <c r="C29" s="19">
        <f>'发票 '!E28</f>
        <v>0</v>
      </c>
      <c r="D29" s="20">
        <f>'发票 '!H28</f>
        <v>0</v>
      </c>
      <c r="E29" s="21">
        <f>'发票 '!I28</f>
        <v>0</v>
      </c>
    </row>
    <row r="30" ht="15" customHeight="1" spans="1:5">
      <c r="A30" s="17">
        <f>'发票 '!B29</f>
        <v>0</v>
      </c>
      <c r="B30" s="18">
        <f>'发票 '!C29</f>
        <v>0</v>
      </c>
      <c r="C30" s="19">
        <f>'发票 '!E29</f>
        <v>0</v>
      </c>
      <c r="D30" s="20">
        <f>'发票 '!H29</f>
        <v>0</v>
      </c>
      <c r="E30" s="21">
        <f>'发票 '!I29</f>
        <v>0</v>
      </c>
    </row>
    <row r="31" ht="15" customHeight="1" spans="1:5">
      <c r="A31" s="17">
        <f>'发票 '!B30</f>
        <v>0</v>
      </c>
      <c r="B31" s="18">
        <f>'发票 '!C30</f>
        <v>0</v>
      </c>
      <c r="C31" s="19">
        <f>'发票 '!E30</f>
        <v>0</v>
      </c>
      <c r="D31" s="20">
        <f>'发票 '!H30</f>
        <v>0</v>
      </c>
      <c r="E31" s="21">
        <f>'发票 '!I30</f>
        <v>0</v>
      </c>
    </row>
    <row r="32" ht="15" customHeight="1" spans="1:5">
      <c r="A32" s="17">
        <f>'发票 '!B31</f>
        <v>0</v>
      </c>
      <c r="B32" s="18">
        <f>'发票 '!C31</f>
        <v>0</v>
      </c>
      <c r="C32" s="19">
        <f>'发票 '!E31</f>
        <v>0</v>
      </c>
      <c r="D32" s="20">
        <f>'发票 '!H31</f>
        <v>0</v>
      </c>
      <c r="E32" s="21">
        <f>'发票 '!I31</f>
        <v>0</v>
      </c>
    </row>
    <row r="33" ht="15" customHeight="1" spans="1:5">
      <c r="A33" s="17">
        <f>'发票 '!B32</f>
        <v>0</v>
      </c>
      <c r="B33" s="18">
        <f>'发票 '!C32</f>
        <v>0</v>
      </c>
      <c r="C33" s="19">
        <f>'发票 '!E32</f>
        <v>0</v>
      </c>
      <c r="D33" s="20">
        <f>'发票 '!H32</f>
        <v>0</v>
      </c>
      <c r="E33" s="21">
        <f>'发票 '!I32</f>
        <v>0</v>
      </c>
    </row>
    <row r="34" ht="15" customHeight="1" spans="1:5">
      <c r="A34" s="17">
        <f>'发票 '!B33</f>
        <v>0</v>
      </c>
      <c r="B34" s="18">
        <f>'发票 '!C33</f>
        <v>0</v>
      </c>
      <c r="C34" s="19">
        <f>'发票 '!E33</f>
        <v>0</v>
      </c>
      <c r="D34" s="20">
        <f>'发票 '!H33</f>
        <v>0</v>
      </c>
      <c r="E34" s="21">
        <f>'发票 '!I33</f>
        <v>0</v>
      </c>
    </row>
    <row r="35" ht="15" customHeight="1" spans="1:5">
      <c r="A35" s="17">
        <f>'发票 '!B34</f>
        <v>0</v>
      </c>
      <c r="B35" s="18">
        <f>'发票 '!C34</f>
        <v>0</v>
      </c>
      <c r="C35" s="19">
        <f>'发票 '!E34</f>
        <v>0</v>
      </c>
      <c r="D35" s="20">
        <f>'发票 '!H34</f>
        <v>0</v>
      </c>
      <c r="E35" s="21">
        <f>'发票 '!I34</f>
        <v>0</v>
      </c>
    </row>
    <row r="36" ht="15" customHeight="1" spans="1:5">
      <c r="A36" s="17">
        <f>'发票 '!B35</f>
        <v>0</v>
      </c>
      <c r="B36" s="18">
        <f>'发票 '!C35</f>
        <v>0</v>
      </c>
      <c r="C36" s="19">
        <f>'发票 '!E35</f>
        <v>0</v>
      </c>
      <c r="D36" s="20">
        <f>'发票 '!H35</f>
        <v>0</v>
      </c>
      <c r="E36" s="21">
        <f>'发票 '!I35</f>
        <v>0</v>
      </c>
    </row>
    <row r="37" ht="15" customHeight="1" spans="1:5">
      <c r="A37" s="17">
        <f>'发票 '!B36</f>
        <v>0</v>
      </c>
      <c r="B37" s="18">
        <f>'发票 '!C36</f>
        <v>0</v>
      </c>
      <c r="C37" s="19">
        <f>'发票 '!E36</f>
        <v>0</v>
      </c>
      <c r="D37" s="20">
        <f>'发票 '!H36</f>
        <v>0</v>
      </c>
      <c r="E37" s="21">
        <f>'发票 '!I36</f>
        <v>0</v>
      </c>
    </row>
    <row r="38" ht="15" customHeight="1" spans="1:5">
      <c r="A38" s="17">
        <f>'发票 '!B37</f>
        <v>0</v>
      </c>
      <c r="B38" s="18">
        <f>'发票 '!C37</f>
        <v>0</v>
      </c>
      <c r="C38" s="19">
        <f>'发票 '!E37</f>
        <v>0</v>
      </c>
      <c r="D38" s="20">
        <f>'发票 '!H37</f>
        <v>0</v>
      </c>
      <c r="E38" s="21">
        <f>'发票 '!I37</f>
        <v>0</v>
      </c>
    </row>
    <row r="39" ht="15" customHeight="1" spans="1:5">
      <c r="A39" s="17">
        <f>'发票 '!B38</f>
        <v>0</v>
      </c>
      <c r="B39" s="18">
        <f>'发票 '!C38</f>
        <v>0</v>
      </c>
      <c r="C39" s="19">
        <f>'发票 '!E38</f>
        <v>0</v>
      </c>
      <c r="D39" s="20">
        <f>'发票 '!H38</f>
        <v>0</v>
      </c>
      <c r="E39" s="21">
        <f>'发票 '!I38</f>
        <v>0</v>
      </c>
    </row>
    <row r="40" ht="15" customHeight="1" spans="1:5">
      <c r="A40" s="17">
        <f>'发票 '!B39</f>
        <v>0</v>
      </c>
      <c r="B40" s="18">
        <f>'发票 '!C39</f>
        <v>0</v>
      </c>
      <c r="C40" s="19">
        <f>'发票 '!E39</f>
        <v>0</v>
      </c>
      <c r="D40" s="20">
        <f>'发票 '!H39</f>
        <v>0</v>
      </c>
      <c r="E40" s="21">
        <f>'发票 '!I39</f>
        <v>0</v>
      </c>
    </row>
    <row r="41" ht="15" customHeight="1" spans="1:5">
      <c r="A41" s="17">
        <f>'发票 '!B40</f>
        <v>0</v>
      </c>
      <c r="B41" s="18">
        <f>'发票 '!C40</f>
        <v>0</v>
      </c>
      <c r="C41" s="19">
        <f>'发票 '!E40</f>
        <v>0</v>
      </c>
      <c r="D41" s="20">
        <f>'发票 '!H40</f>
        <v>0</v>
      </c>
      <c r="E41" s="21">
        <f>'发票 '!I40</f>
        <v>0</v>
      </c>
    </row>
    <row r="42" ht="15" customHeight="1" spans="1:5">
      <c r="A42" s="17">
        <f>'发票 '!B41</f>
        <v>0</v>
      </c>
      <c r="B42" s="18">
        <f>'发票 '!C41</f>
        <v>0</v>
      </c>
      <c r="C42" s="19">
        <f>'发票 '!E41</f>
        <v>0</v>
      </c>
      <c r="D42" s="20">
        <f>'发票 '!H41</f>
        <v>0</v>
      </c>
      <c r="E42" s="21">
        <f>'发票 '!I41</f>
        <v>0</v>
      </c>
    </row>
    <row r="43" ht="15" customHeight="1" spans="1:5">
      <c r="A43" s="17">
        <f>'发票 '!B42</f>
        <v>0</v>
      </c>
      <c r="B43" s="18">
        <f>'发票 '!C42</f>
        <v>0</v>
      </c>
      <c r="C43" s="19">
        <f>'发票 '!E42</f>
        <v>0</v>
      </c>
      <c r="D43" s="20">
        <f>'发票 '!H42</f>
        <v>0</v>
      </c>
      <c r="E43" s="21">
        <f>'发票 '!I42</f>
        <v>0</v>
      </c>
    </row>
    <row r="44" ht="15" customHeight="1" spans="1:5">
      <c r="A44" s="17">
        <f>'发票 '!B43</f>
        <v>0</v>
      </c>
      <c r="B44" s="18">
        <f>'发票 '!C43</f>
        <v>0</v>
      </c>
      <c r="C44" s="19">
        <f>'发票 '!E43</f>
        <v>0</v>
      </c>
      <c r="D44" s="20">
        <f>'发票 '!H43</f>
        <v>0</v>
      </c>
      <c r="E44" s="21">
        <f>'发票 '!I43</f>
        <v>0</v>
      </c>
    </row>
    <row r="45" ht="15" customHeight="1" spans="1:5">
      <c r="A45" s="17">
        <f>'发票 '!B44</f>
        <v>0</v>
      </c>
      <c r="B45" s="18">
        <f>'发票 '!C44</f>
        <v>0</v>
      </c>
      <c r="C45" s="19">
        <f>'发票 '!E44</f>
        <v>0</v>
      </c>
      <c r="D45" s="20">
        <f>'发票 '!H44</f>
        <v>0</v>
      </c>
      <c r="E45" s="21">
        <f>'发票 '!I44</f>
        <v>0</v>
      </c>
    </row>
    <row r="46" ht="15" customHeight="1" spans="1:5">
      <c r="A46" s="17">
        <f>'发票 '!B45</f>
        <v>0</v>
      </c>
      <c r="B46" s="18">
        <f>'发票 '!C45</f>
        <v>0</v>
      </c>
      <c r="C46" s="19">
        <f>'发票 '!E45</f>
        <v>0</v>
      </c>
      <c r="D46" s="20">
        <f>'发票 '!H45</f>
        <v>0</v>
      </c>
      <c r="E46" s="21">
        <f>'发票 '!I45</f>
        <v>0</v>
      </c>
    </row>
    <row r="47" ht="15" customHeight="1" spans="1:5">
      <c r="A47" s="17">
        <f>'发票 '!B46</f>
        <v>0</v>
      </c>
      <c r="B47" s="18">
        <f>'发票 '!C46</f>
        <v>0</v>
      </c>
      <c r="C47" s="19">
        <f>'发票 '!E46</f>
        <v>0</v>
      </c>
      <c r="D47" s="20">
        <f>'发票 '!H46</f>
        <v>0</v>
      </c>
      <c r="E47" s="21">
        <f>'发票 '!I46</f>
        <v>0</v>
      </c>
    </row>
    <row r="48" ht="15" customHeight="1" spans="1:5">
      <c r="A48" s="17">
        <f>'发票 '!B47</f>
        <v>0</v>
      </c>
      <c r="B48" s="18">
        <f>'发票 '!C47</f>
        <v>0</v>
      </c>
      <c r="C48" s="19">
        <f>'发票 '!E47</f>
        <v>0</v>
      </c>
      <c r="D48" s="20">
        <f>'发票 '!H47</f>
        <v>0</v>
      </c>
      <c r="E48" s="21">
        <f>'发票 '!I47</f>
        <v>0</v>
      </c>
    </row>
    <row r="49" ht="15" customHeight="1" spans="1:5">
      <c r="A49" s="17">
        <f>'发票 '!B48</f>
        <v>0</v>
      </c>
      <c r="B49" s="18">
        <f>'发票 '!C48</f>
        <v>0</v>
      </c>
      <c r="C49" s="19">
        <f>'发票 '!E48</f>
        <v>0</v>
      </c>
      <c r="D49" s="20">
        <f>'发票 '!H48</f>
        <v>0</v>
      </c>
      <c r="E49" s="21">
        <f>'发票 '!I48</f>
        <v>0</v>
      </c>
    </row>
    <row r="50" ht="15" customHeight="1" spans="1:5">
      <c r="A50" s="17">
        <f>'发票 '!B49</f>
        <v>0</v>
      </c>
      <c r="B50" s="18">
        <f>'发票 '!C49</f>
        <v>0</v>
      </c>
      <c r="C50" s="19">
        <f>'发票 '!E49</f>
        <v>0</v>
      </c>
      <c r="D50" s="20">
        <f>'发票 '!H49</f>
        <v>0</v>
      </c>
      <c r="E50" s="21">
        <f>'发票 '!I49</f>
        <v>0</v>
      </c>
    </row>
    <row r="51" ht="15" customHeight="1" spans="1:5">
      <c r="A51" s="17">
        <f>'发票 '!B50</f>
        <v>0</v>
      </c>
      <c r="B51" s="18">
        <f>'发票 '!C50</f>
        <v>0</v>
      </c>
      <c r="C51" s="19">
        <f>'发票 '!E50</f>
        <v>0</v>
      </c>
      <c r="D51" s="20">
        <f>'发票 '!H50</f>
        <v>0</v>
      </c>
      <c r="E51" s="21">
        <f>'发票 '!I50</f>
        <v>0</v>
      </c>
    </row>
    <row r="52" ht="15" customHeight="1" spans="1:5">
      <c r="A52" s="17">
        <f>'发票 '!B51</f>
        <v>0</v>
      </c>
      <c r="B52" s="18">
        <f>'发票 '!C51</f>
        <v>0</v>
      </c>
      <c r="C52" s="19">
        <f>'发票 '!E51</f>
        <v>0</v>
      </c>
      <c r="D52" s="20">
        <f>'发票 '!H51</f>
        <v>0</v>
      </c>
      <c r="E52" s="21">
        <f>'发票 '!I51</f>
        <v>0</v>
      </c>
    </row>
    <row r="53" ht="15" customHeight="1" spans="1:5">
      <c r="A53" s="17">
        <f>'发票 '!B55</f>
        <v>0</v>
      </c>
      <c r="B53" s="18">
        <f>'发票 '!C55</f>
        <v>0</v>
      </c>
      <c r="C53" s="19">
        <f>'发票 '!E55</f>
        <v>0</v>
      </c>
      <c r="D53" s="20">
        <f>'发票 '!H55</f>
        <v>0</v>
      </c>
      <c r="E53" s="21">
        <f>'发票 '!I55</f>
        <v>0</v>
      </c>
    </row>
    <row r="54" ht="8" customHeight="1" spans="1:5">
      <c r="A54" s="17"/>
      <c r="B54" s="22"/>
      <c r="C54" s="19"/>
      <c r="D54" s="20"/>
      <c r="E54" s="21"/>
    </row>
    <row r="55" ht="35.1" customHeight="1" spans="1:5">
      <c r="A55" s="23" t="s">
        <v>279</v>
      </c>
      <c r="B55" s="24"/>
      <c r="C55" s="25">
        <f>SUM(C7:C54)</f>
        <v>6</v>
      </c>
      <c r="D55" s="26"/>
      <c r="E55" s="27">
        <f>SUM(E7:E54)</f>
        <v>1943.3</v>
      </c>
    </row>
    <row r="56" ht="15" spans="1:5">
      <c r="A56" s="28"/>
      <c r="B56" s="28"/>
      <c r="C56" s="29"/>
      <c r="D56" s="29"/>
      <c r="E56" s="29"/>
    </row>
    <row r="57" s="2" customFormat="1" ht="26" customHeight="1" spans="1:5">
      <c r="A57" s="30" t="s">
        <v>280</v>
      </c>
      <c r="B57" s="30"/>
      <c r="C57" s="30"/>
      <c r="D57" s="30"/>
      <c r="E57" s="30"/>
    </row>
    <row r="58" s="2" customFormat="1" ht="13.8" spans="1:5">
      <c r="A58" s="30" t="s">
        <v>281</v>
      </c>
      <c r="B58" s="12"/>
      <c r="C58" s="12"/>
      <c r="D58" s="12"/>
      <c r="E58" s="12"/>
    </row>
    <row r="59" s="2" customFormat="1" ht="14.4" spans="1:5">
      <c r="A59" s="12" t="s">
        <v>282</v>
      </c>
      <c r="B59" s="12"/>
      <c r="C59" s="12"/>
      <c r="D59" s="12"/>
      <c r="E59" s="12"/>
    </row>
    <row r="60" s="2" customFormat="1" ht="14.4" spans="1:5">
      <c r="A60" s="12" t="s">
        <v>283</v>
      </c>
      <c r="B60" s="12"/>
      <c r="C60" s="12"/>
      <c r="D60" s="12"/>
      <c r="E60" s="12"/>
    </row>
    <row r="61" s="2" customFormat="1" ht="14.4" spans="1:5">
      <c r="A61" s="12" t="s">
        <v>284</v>
      </c>
      <c r="B61" s="12"/>
      <c r="C61" s="12"/>
      <c r="D61" s="12"/>
      <c r="E61" s="12"/>
    </row>
    <row r="62" s="2" customFormat="1" ht="14.4" spans="1:5">
      <c r="A62" s="12" t="s">
        <v>285</v>
      </c>
      <c r="B62" s="12"/>
      <c r="C62" s="12"/>
      <c r="D62" s="12"/>
      <c r="E62" s="12"/>
    </row>
    <row r="63" s="2" customFormat="1" ht="31" customHeight="1" spans="1:5">
      <c r="A63" s="30" t="s">
        <v>286</v>
      </c>
      <c r="B63" s="30"/>
      <c r="C63" s="30"/>
      <c r="D63" s="30"/>
      <c r="E63" s="30"/>
    </row>
    <row r="65" ht="14.4" spans="1:5">
      <c r="A65" s="1" t="s">
        <v>287</v>
      </c>
      <c r="B65" s="4" t="str">
        <f>B2</f>
        <v>XXXXXXXXX</v>
      </c>
      <c r="C65" s="1"/>
      <c r="D65" s="1"/>
      <c r="E65" s="31" t="s">
        <v>288</v>
      </c>
    </row>
    <row r="66" ht="13.8" spans="1:5">
      <c r="A66" s="1"/>
      <c r="B66" s="1"/>
      <c r="C66" s="1"/>
      <c r="D66" s="1"/>
      <c r="E66" s="1"/>
    </row>
    <row r="67" ht="38.1" customHeight="1" spans="1:5">
      <c r="A67" s="1" t="s">
        <v>289</v>
      </c>
      <c r="B67" s="1"/>
      <c r="C67" s="1"/>
      <c r="D67" s="1"/>
      <c r="E67" s="1"/>
    </row>
    <row r="68" ht="13.8" spans="1:5">
      <c r="A68" s="1"/>
      <c r="B68" s="1"/>
      <c r="C68" s="1"/>
      <c r="D68" s="1"/>
    </row>
  </sheetData>
  <mergeCells count="11">
    <mergeCell ref="A1:E1"/>
    <mergeCell ref="B3:C3"/>
    <mergeCell ref="B4:E4"/>
    <mergeCell ref="B5:E5"/>
    <mergeCell ref="A57:E57"/>
    <mergeCell ref="A58:E58"/>
    <mergeCell ref="A59:E59"/>
    <mergeCell ref="A60:E60"/>
    <mergeCell ref="A61:E61"/>
    <mergeCell ref="A62:E62"/>
    <mergeCell ref="A63:E63"/>
  </mergeCells>
  <printOptions horizontalCentered="1"/>
  <pageMargins left="0.156944444444444" right="0.156944444444444" top="0.393055555555556" bottom="0.393055555555556" header="0.511805555555556" footer="0.511805555555556"/>
  <pageSetup paperSize="9" scale="74" orientation="portrait" verticalDpi="18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订单信息</vt:lpstr>
      <vt:lpstr>商品信息（必填勿删）</vt:lpstr>
      <vt:lpstr>报关单  </vt:lpstr>
      <vt:lpstr>P L  </vt:lpstr>
      <vt:lpstr>发票 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冰</cp:lastModifiedBy>
  <dcterms:created xsi:type="dcterms:W3CDTF">2026-03-10T15:01:00Z</dcterms:created>
  <dcterms:modified xsi:type="dcterms:W3CDTF">2026-05-07T06:02:30Z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1EBA554A86A945778B087DCD3B079161_13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